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nmakwattan001\Documents\3_ITTHI\2025\Q2_25\Draft FS\"/>
    </mc:Choice>
  </mc:AlternateContent>
  <xr:revisionPtr revIDLastSave="0" documentId="13_ncr:1_{28EFB4A3-F0ED-44B7-BFF5-F0B2C3463817}" xr6:coauthVersionLast="47" xr6:coauthVersionMax="47" xr10:uidLastSave="{00000000-0000-0000-0000-000000000000}"/>
  <bookViews>
    <workbookView xWindow="-108" yWindow="-108" windowWidth="23256" windowHeight="12456" tabRatio="774" xr2:uid="{00000000-000D-0000-FFFF-FFFF00000000}"/>
  </bookViews>
  <sheets>
    <sheet name="BS 2-4" sheetId="12" r:id="rId1"/>
    <sheet name="PL 5 (3M)" sheetId="14" r:id="rId2"/>
    <sheet name="PL 6 (6M)" sheetId="15" r:id="rId3"/>
    <sheet name="EQ 7 (Conso)" sheetId="18" r:id="rId4"/>
    <sheet name="EQ 8 (Separate)" sheetId="16" r:id="rId5"/>
    <sheet name="CF 9-10" sheetId="17" r:id="rId6"/>
  </sheets>
  <definedNames>
    <definedName name="____________________kkk1" localSheetId="0" hidden="1">#REF!</definedName>
    <definedName name="____________________kkk1" hidden="1">#REF!</definedName>
    <definedName name="___________________kkk1" localSheetId="0" hidden="1">#REF!</definedName>
    <definedName name="___________________kkk1" hidden="1">#REF!</definedName>
    <definedName name="__________________kkk1" localSheetId="0" hidden="1">#REF!</definedName>
    <definedName name="__________________kkk1" hidden="1">#REF!</definedName>
    <definedName name="_________________kkk1" localSheetId="0" hidden="1">#REF!</definedName>
    <definedName name="_________________kkk1" hidden="1">#REF!</definedName>
    <definedName name="________________kkk1" localSheetId="0" hidden="1">#REF!</definedName>
    <definedName name="________________kkk1" hidden="1">#REF!</definedName>
    <definedName name="_______________kkk1" localSheetId="0" hidden="1">#REF!</definedName>
    <definedName name="_______________kkk1" hidden="1">#REF!</definedName>
    <definedName name="______________kkk1" localSheetId="0" hidden="1">#REF!</definedName>
    <definedName name="______________kkk1" hidden="1">#REF!</definedName>
    <definedName name="_____________kkk1" localSheetId="0" hidden="1">#REF!</definedName>
    <definedName name="_____________kkk1" hidden="1">#REF!</definedName>
    <definedName name="____________kkk1" localSheetId="0" hidden="1">#REF!</definedName>
    <definedName name="____________kkk1" hidden="1">#REF!</definedName>
    <definedName name="___________kkk1" localSheetId="0" hidden="1">#REF!</definedName>
    <definedName name="___________kkk1" hidden="1">#REF!</definedName>
    <definedName name="__________kkk1" localSheetId="0" hidden="1">#REF!</definedName>
    <definedName name="__________kkk1" hidden="1">#REF!</definedName>
    <definedName name="_________kkk1" localSheetId="0" hidden="1">#REF!</definedName>
    <definedName name="_________kkk1" hidden="1">#REF!</definedName>
    <definedName name="________kkk1" localSheetId="0" hidden="1">#REF!</definedName>
    <definedName name="________kkk1" hidden="1">#REF!</definedName>
    <definedName name="_______kkk1" localSheetId="0" hidden="1">#REF!</definedName>
    <definedName name="_______kkk1" hidden="1">#REF!</definedName>
    <definedName name="______kkk1" localSheetId="0" hidden="1">#REF!</definedName>
    <definedName name="______kkk1" hidden="1">#REF!</definedName>
    <definedName name="_____kkk1" localSheetId="0" hidden="1">#REF!</definedName>
    <definedName name="_____kkk1" hidden="1">#REF!</definedName>
    <definedName name="____kkk1" localSheetId="0" hidden="1">#REF!</definedName>
    <definedName name="____kkk1" hidden="1">#REF!</definedName>
    <definedName name="___kkk1" localSheetId="0" hidden="1">#REF!</definedName>
    <definedName name="___kkk1" hidden="1">#REF!</definedName>
    <definedName name="__kkk1" localSheetId="0" hidden="1">#REF!</definedName>
    <definedName name="__kkk1" hidden="1">#REF!</definedName>
    <definedName name="__xlfn.BAHTTEXT" hidden="1">#NAME?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kkk1" localSheetId="0" hidden="1">#REF!</definedName>
    <definedName name="_kkk1" hidden="1">#REF!</definedName>
    <definedName name="_Order1" hidden="1">255</definedName>
    <definedName name="_Order2" hidden="1">255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aa" hidden="1">#REF!</definedName>
    <definedName name="aaa" localSheetId="0" hidden="1">{"conso",#N/A,FALSE,"cash flow"}</definedName>
    <definedName name="aaa" hidden="1">{"conso",#N/A,FALSE,"cash flow"}</definedName>
    <definedName name="aaaa" localSheetId="0" hidden="1">{"cashflow",#N/A,FALSE,"cash flow"}</definedName>
    <definedName name="aaaa" hidden="1">{"cashflow",#N/A,FALSE,"cash flow"}</definedName>
    <definedName name="abc" localSheetId="0" hidden="1">{"cashflow",#N/A,FALSE,"cash flow"}</definedName>
    <definedName name="abc" hidden="1">{"cashflow",#N/A,FALSE,"cash flow"}</definedName>
    <definedName name="AS2DocOpenMode" hidden="1">"AS2DocumentEdit"</definedName>
    <definedName name="bk" localSheetId="0" hidden="1">{"cashflow",#N/A,FALSE,"cash flow"}</definedName>
    <definedName name="bk" hidden="1">{"cashflow",#N/A,FALSE,"cash flow"}</definedName>
    <definedName name="dd" localSheetId="0" hidden="1">{"conso",#N/A,FALSE,"cash flow"}</definedName>
    <definedName name="dd" hidden="1">{"conso",#N/A,FALSE,"cash flow"}</definedName>
    <definedName name="dddd" localSheetId="0" hidden="1">{"conso",#N/A,FALSE,"cash flow"}</definedName>
    <definedName name="dddd" hidden="1">{"conso",#N/A,FALSE,"cash flow"}</definedName>
    <definedName name="hire" localSheetId="0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P" localSheetId="0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TML_CodePage" hidden="1">874</definedName>
    <definedName name="HTML_Control" localSheetId="0" hidden="1">{"'Model'!$A$1:$N$53"}</definedName>
    <definedName name="HTML_Control" localSheetId="5">{"'Model'!$A$1:$N$53"}</definedName>
    <definedName name="HTML_Control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opo" localSheetId="0" hidden="1">{"'Model'!$A$1:$N$53"}</definedName>
    <definedName name="iopo" localSheetId="5">{"'Model'!$A$1:$N$53"}</definedName>
    <definedName name="iopo" hidden="1">{"'Model'!$A$1:$N$53"}</definedName>
    <definedName name="KHJGDFGFHGHJ" localSheetId="0" hidden="1">{"cashflow",#N/A,FALSE,"cash flow"}</definedName>
    <definedName name="KHJGDFGFHGHJ" hidden="1">{"cashflow",#N/A,FALSE,"cash flow"}</definedName>
    <definedName name="ni" localSheetId="0" hidden="1">{"conso",#N/A,FALSE,"cash flow"}</definedName>
    <definedName name="ni" hidden="1">{"conso",#N/A,FALSE,"cash flow"}</definedName>
    <definedName name="nok" localSheetId="0" hidden="1">#REF!</definedName>
    <definedName name="nok" hidden="1">#REF!</definedName>
    <definedName name="nu" localSheetId="0" hidden="1">{"cashflow",#N/A,FALSE,"cash flow"}</definedName>
    <definedName name="nu" hidden="1">{"cashflow",#N/A,FALSE,"cash flow"}</definedName>
    <definedName name="o" localSheetId="0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Payroll" localSheetId="0" hidden="1">{"cashflow",#N/A,FALSE,"cash flow"}</definedName>
    <definedName name="Payroll" hidden="1">{"cashflow",#N/A,FALSE,"cash flow"}</definedName>
    <definedName name="payroll3" localSheetId="0" hidden="1">{"conso",#N/A,FALSE,"cash flow"}</definedName>
    <definedName name="payroll3" hidden="1">{"conso",#N/A,FALSE,"cash flow"}</definedName>
    <definedName name="PC" localSheetId="0" hidden="1">{"conso",#N/A,FALSE,"cash flow"}</definedName>
    <definedName name="PC" hidden="1">{"conso",#N/A,FALSE,"cash flow"}</definedName>
    <definedName name="PL" localSheetId="0" hidden="1">{"cashflow",#N/A,FALSE,"cash flow"}</definedName>
    <definedName name="PL" hidden="1">{"cashflow",#N/A,FALSE,"cash flow"}</definedName>
    <definedName name="_xlnm.Print_Area" localSheetId="1">'PL 5 (3M)'!$A$1:$L$46</definedName>
    <definedName name="_xlnm.Print_Area" localSheetId="2">'PL 6 (6M)'!$A$1:$L$46</definedName>
    <definedName name="qqqqq" localSheetId="0" hidden="1">{"cashflow",#N/A,FALSE,"cash flow"}</definedName>
    <definedName name="qqqqq" hidden="1">{"cashflow",#N/A,FALSE,"cash flow"}</definedName>
    <definedName name="REC" localSheetId="0" hidden="1">{"conso",#N/A,FALSE,"cash flow"}</definedName>
    <definedName name="REC" hidden="1">{"conso",#N/A,FALSE,"cash flow"}</definedName>
    <definedName name="SAPBEXdnldView" hidden="1">"3Y0T31REH35G7WOAIY0JRGBPH"</definedName>
    <definedName name="SAPBEXhrIndnt" hidden="1">1</definedName>
    <definedName name="SAPBEXrevision" hidden="1">1</definedName>
    <definedName name="SAPBEXsysID" hidden="1">"BW1"</definedName>
    <definedName name="SAPBEXwbID" hidden="1">"3QT0CREASQELGVIPBAZEILHZ2"</definedName>
    <definedName name="test" localSheetId="0" hidden="1">{"'Model'!$A$1:$N$53"}</definedName>
    <definedName name="test" localSheetId="5">{"'Model'!$A$1:$N$53"}</definedName>
    <definedName name="test" hidden="1">{"'Model'!$A$1:$N$53"}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Cashflow." localSheetId="0" hidden="1">{"cashflow",#N/A,FALSE,"cash flow"}</definedName>
    <definedName name="wrn.Cashflow." hidden="1">{"cashflow",#N/A,FALSE,"cash flow"}</definedName>
    <definedName name="wrn.conso." localSheetId="0" hidden="1">{"conso",#N/A,FALSE,"cash flow"}</definedName>
    <definedName name="wrn.conso." hidden="1">{"conso",#N/A,FALSE,"cash flow"}</definedName>
    <definedName name="wrn.MONTHLY." localSheetId="0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zz" localSheetId="0" hidden="1">{"cashflow",#N/A,FALSE,"cash flow"}</definedName>
    <definedName name="zz" hidden="1">{"cashflow",#N/A,FALSE,"cash flow"}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6" l="1"/>
  <c r="P24" i="18"/>
  <c r="P21" i="18"/>
  <c r="G81" i="17" l="1"/>
  <c r="E81" i="17"/>
  <c r="G71" i="17"/>
  <c r="E71" i="17"/>
  <c r="G33" i="17"/>
  <c r="G44" i="17" s="1"/>
  <c r="G48" i="17" s="1"/>
  <c r="G83" i="17" l="1"/>
  <c r="G86" i="17" s="1"/>
  <c r="A30" i="18"/>
  <c r="N27" i="18"/>
  <c r="J27" i="18"/>
  <c r="H27" i="18"/>
  <c r="F27" i="18"/>
  <c r="D27" i="18"/>
  <c r="N19" i="18"/>
  <c r="L19" i="18"/>
  <c r="J19" i="18"/>
  <c r="H19" i="18"/>
  <c r="F19" i="18"/>
  <c r="D19" i="18"/>
  <c r="P17" i="18"/>
  <c r="P14" i="18"/>
  <c r="P19" i="18" s="1"/>
  <c r="A3" i="18"/>
  <c r="A3" i="16"/>
  <c r="H21" i="15"/>
  <c r="F21" i="15"/>
  <c r="H15" i="15"/>
  <c r="F15" i="15"/>
  <c r="H21" i="14"/>
  <c r="F21" i="14"/>
  <c r="H15" i="14"/>
  <c r="H23" i="14" s="1"/>
  <c r="F15" i="14"/>
  <c r="F23" i="14" l="1"/>
  <c r="F33" i="14"/>
  <c r="F36" i="14" s="1"/>
  <c r="F39" i="14" s="1"/>
  <c r="H33" i="14"/>
  <c r="H36" i="14" s="1"/>
  <c r="H39" i="14" s="1"/>
  <c r="F23" i="15"/>
  <c r="H23" i="15"/>
  <c r="H33" i="15" s="1"/>
  <c r="H36" i="15" s="1"/>
  <c r="H39" i="15" s="1"/>
  <c r="H120" i="12"/>
  <c r="H78" i="12"/>
  <c r="F78" i="12"/>
  <c r="H69" i="12"/>
  <c r="F69" i="12"/>
  <c r="H36" i="12"/>
  <c r="F36" i="12"/>
  <c r="H23" i="12"/>
  <c r="F23" i="12"/>
  <c r="H38" i="12" l="1"/>
  <c r="F33" i="15"/>
  <c r="F36" i="15" s="1"/>
  <c r="F80" i="12"/>
  <c r="F38" i="12"/>
  <c r="H80" i="12"/>
  <c r="H122" i="12" s="1"/>
  <c r="K81" i="17"/>
  <c r="K71" i="17"/>
  <c r="K33" i="17"/>
  <c r="K44" i="17" s="1"/>
  <c r="K48" i="17" s="1"/>
  <c r="L21" i="15"/>
  <c r="L15" i="15"/>
  <c r="N27" i="16"/>
  <c r="J27" i="16"/>
  <c r="H27" i="16"/>
  <c r="F27" i="16"/>
  <c r="D27" i="16"/>
  <c r="P21" i="16"/>
  <c r="L21" i="14"/>
  <c r="L15" i="14"/>
  <c r="I81" i="17"/>
  <c r="I71" i="17"/>
  <c r="A3" i="17"/>
  <c r="A53" i="17" s="1"/>
  <c r="A51" i="17"/>
  <c r="A30" i="16"/>
  <c r="A50" i="17" s="1"/>
  <c r="N19" i="16"/>
  <c r="L19" i="16"/>
  <c r="J19" i="16"/>
  <c r="H19" i="16"/>
  <c r="F19" i="16"/>
  <c r="D19" i="16"/>
  <c r="P17" i="16"/>
  <c r="P14" i="16"/>
  <c r="J21" i="15"/>
  <c r="J15" i="15"/>
  <c r="J21" i="14"/>
  <c r="J15" i="14"/>
  <c r="F39" i="15" l="1"/>
  <c r="E33" i="17"/>
  <c r="E44" i="17" s="1"/>
  <c r="E48" i="17" s="1"/>
  <c r="E83" i="17" s="1"/>
  <c r="E86" i="17" s="1"/>
  <c r="P19" i="16"/>
  <c r="L23" i="15"/>
  <c r="L23" i="14"/>
  <c r="J23" i="14"/>
  <c r="K83" i="17"/>
  <c r="K86" i="17" s="1"/>
  <c r="J23" i="15"/>
  <c r="J33" i="15" s="1"/>
  <c r="J36" i="15" s="1"/>
  <c r="J39" i="15" l="1"/>
  <c r="I33" i="17"/>
  <c r="I44" i="17" s="1"/>
  <c r="I48" i="17" s="1"/>
  <c r="I83" i="17" s="1"/>
  <c r="I86" i="17" s="1"/>
  <c r="L27" i="18"/>
  <c r="F120" i="12" s="1"/>
  <c r="F122" i="12" s="1"/>
  <c r="P25" i="18"/>
  <c r="P27" i="18" s="1"/>
  <c r="L33" i="15"/>
  <c r="L36" i="15" s="1"/>
  <c r="L39" i="15" s="1"/>
  <c r="J33" i="14"/>
  <c r="J36" i="14" s="1"/>
  <c r="J39" i="14" s="1"/>
  <c r="L33" i="14"/>
  <c r="L36" i="14" s="1"/>
  <c r="L39" i="14" s="1"/>
  <c r="J78" i="12"/>
  <c r="J69" i="12"/>
  <c r="P25" i="16" l="1"/>
  <c r="P27" i="16" s="1"/>
  <c r="L27" i="16"/>
  <c r="J120" i="12" s="1"/>
  <c r="J80" i="12"/>
  <c r="L78" i="12"/>
  <c r="J36" i="12"/>
  <c r="A88" i="12" l="1"/>
  <c r="A45" i="12"/>
  <c r="A87" i="12" l="1"/>
  <c r="L36" i="12"/>
  <c r="A129" i="12" l="1"/>
  <c r="L120" i="12"/>
  <c r="L69" i="12"/>
  <c r="L80" i="12" s="1"/>
  <c r="A47" i="12"/>
  <c r="A90" i="12" s="1"/>
  <c r="L23" i="12"/>
  <c r="J23" i="12"/>
  <c r="J38" i="12" s="1"/>
  <c r="L38" i="12" l="1"/>
  <c r="L122" i="12"/>
  <c r="J122" i="12"/>
</calcChain>
</file>

<file path=xl/sharedStrings.xml><?xml version="1.0" encoding="utf-8"?>
<sst xmlns="http://schemas.openxmlformats.org/spreadsheetml/2006/main" count="402" uniqueCount="176">
  <si>
    <t>ทุนที่ออกและชำระแล้ว</t>
  </si>
  <si>
    <t>ทุนจดทะเบียน</t>
  </si>
  <si>
    <t>ทุนเรือนหุ้น</t>
  </si>
  <si>
    <t>รวมหนี้สิน</t>
  </si>
  <si>
    <t>รวมหนี้สินหมุนเวียน</t>
  </si>
  <si>
    <t>หนี้สินหมุนเวียน</t>
  </si>
  <si>
    <t>บาท</t>
  </si>
  <si>
    <t>หมายเหตุ</t>
  </si>
  <si>
    <t>รวมสินทรัพย์</t>
  </si>
  <si>
    <t>รวมสินทรัพย์หมุนเวียน</t>
  </si>
  <si>
    <t>เงินสดและรายการเทียบเท่าเงินสด</t>
  </si>
  <si>
    <t>สินทรัพย์หมุนเวียน</t>
  </si>
  <si>
    <t>สินทรัพย์</t>
  </si>
  <si>
    <t>ค่าใช้จ่ายในการบริหาร</t>
  </si>
  <si>
    <t xml:space="preserve"> </t>
  </si>
  <si>
    <t>ทุนที่ออกและ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</si>
  <si>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</si>
  <si>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</si>
  <si>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</si>
  <si>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</si>
  <si>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งบกระแสเงินสด</t>
  </si>
  <si>
    <t>กระแสเงินสดจากกิจกรรมดำเนินงาน</t>
  </si>
  <si>
    <t>กระแสเงินสดจากกิจกรรมจัดหาเงิน</t>
  </si>
  <si>
    <t>ยังไม่ได้ตรวจสอบ</t>
  </si>
  <si>
    <t>31 ธันวาคม</t>
  </si>
  <si>
    <t>สินทรัพย์หมุนเวียนอื่น</t>
  </si>
  <si>
    <t>สินทรัพย์ไม่หมุนเวียน</t>
  </si>
  <si>
    <t>สินทรัพย์ภาษีเงินได้รอการตัดบัญชี</t>
  </si>
  <si>
    <t>รวมสินทรัพย์ไม่หมุนเวียน</t>
  </si>
  <si>
    <t>หนี้สินหมุนเวียนอื่น</t>
  </si>
  <si>
    <t>รายได้อื่น</t>
  </si>
  <si>
    <t>ดอกเบี้ยรับ</t>
  </si>
  <si>
    <t>ตรวจสอบแล้ว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</si>
  <si>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</si>
  <si>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พ.ศ. 2567</t>
  </si>
  <si>
    <t>บริษัท อิทธิฤทธิ์ ไนซ์ คอร์ปอเรชั่น จำกัด (มหาชน)</t>
  </si>
  <si>
    <t>ลูกหนี้การค้าและลูกหนี้หมุนเวียนอื่น</t>
  </si>
  <si>
    <t>สินค้าคงเหลือ</t>
  </si>
  <si>
    <t>สินทรัพย์ทางการเงินหมุนเวียนอื่น</t>
  </si>
  <si>
    <t>เงินฝากธนาคารที่มีภาระค้ำประกัน</t>
  </si>
  <si>
    <t>สินทรัพย์สิทธิการใช้</t>
  </si>
  <si>
    <t xml:space="preserve">ส่วนปรับปรุงอาคารเช่าและอุปกรณ์ </t>
  </si>
  <si>
    <t>สินทรัพย์ไม่มีตัวตนอื่น</t>
  </si>
  <si>
    <t>สินทรัพย์ไม่หมุนเวียนอื่น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</si>
  <si>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</si>
  <si>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</si>
  <si>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หนี้สินตราสารอนุพันธ์</t>
  </si>
  <si>
    <t>หนี้สินไม่หมุนเวียน</t>
  </si>
  <si>
    <t>หนี้สินตามสัญญาเช่า</t>
  </si>
  <si>
    <t>ประมาณการหนี้สินสำหรับการรับประกันสินค้า</t>
  </si>
  <si>
    <t>รวมหนี้สินไม่หมุนเวียน</t>
  </si>
  <si>
    <t xml:space="preserve">หุ้นสามัญ จำนวน 270,000,000 หุ้น </t>
  </si>
  <si>
    <t xml:space="preserve">   มูลค่าที่ตราไว้หุ้นละ 0.50 บาท</t>
  </si>
  <si>
    <t xml:space="preserve">   มูลค่าที่ได้รับชำระแล้วหุ้นละ 0.50 บาท</t>
  </si>
  <si>
    <t>ส่วนเกินมูลค่าหุ้นสามัญ</t>
  </si>
  <si>
    <t>ส่วนเกินทุนจากการจ่ายโดยใช้หุ้นเป็นเกณฑ์</t>
  </si>
  <si>
    <t>กำไรสะสม</t>
  </si>
  <si>
    <t>ยังไม่ได้จัดสรร</t>
  </si>
  <si>
    <t>รายได้</t>
  </si>
  <si>
    <t>รายได้จากการขาย</t>
  </si>
  <si>
    <t>รายได้จากการให้บริการ</t>
  </si>
  <si>
    <t>รวมรายได้</t>
  </si>
  <si>
    <t>ต้นทุนขาย</t>
  </si>
  <si>
    <t>ต้นทุนการให้บริการ</t>
  </si>
  <si>
    <t>ต้นทุนทางการเงิน</t>
  </si>
  <si>
    <t>องค์ประกอบอื่นของ</t>
  </si>
  <si>
    <t>จัดสรรแล้ว</t>
  </si>
  <si>
    <t>ส่วนของผู้ถือหุ้น</t>
  </si>
  <si>
    <t>ขาดทุนเบ็ดเสร็จอื่น</t>
  </si>
  <si>
    <t>ส่วนเกินทุนจาก</t>
  </si>
  <si>
    <t>ผลขาดทุนจากการวัดมูลค่าใหม่</t>
  </si>
  <si>
    <t>รวม</t>
  </si>
  <si>
    <t>ส่วนเกินมูลค่า</t>
  </si>
  <si>
    <t>การจ่ายโดยใช้หุ้น</t>
  </si>
  <si>
    <t>ของผลประโยชน์พนักงาน</t>
  </si>
  <si>
    <t>ส่วนของ</t>
  </si>
  <si>
    <t xml:space="preserve"> ชำระแล้ว</t>
  </si>
  <si>
    <t>หุ้นสามัญ</t>
  </si>
  <si>
    <t>เป็นเกณฑ์</t>
  </si>
  <si>
    <t>ตามกฎหมาย</t>
  </si>
  <si>
    <t>ที่กำหนดไว้</t>
  </si>
  <si>
    <t>ผู้ถือหุ้น</t>
  </si>
  <si>
    <t>งบฐานะการเงิน</t>
  </si>
  <si>
    <t>รายการปรับปรุง</t>
  </si>
  <si>
    <t>ค่าเสื่อมราคาและค่าตัดจำหน่าย</t>
  </si>
  <si>
    <t>ค่าใช้จ่ายผลประโยชน์พนักงาน</t>
  </si>
  <si>
    <t>จ่ายภาษีเงินได้</t>
  </si>
  <si>
    <t>กระแสเงินสดจากกิจกรรมลงทุน</t>
  </si>
  <si>
    <t>เงินสดจ่ายเพื่อซื้ออุปกรณ์</t>
  </si>
  <si>
    <t>เงินสดรับจากการขายอุปกรณ์</t>
  </si>
  <si>
    <t>เงินสดจ่ายเพื่อซื้อสินทรัพย์ไม่มีตัวตนอื่น</t>
  </si>
  <si>
    <t>เงินสดจ่ายคืนเงินกู้ยืมระยะยาว</t>
  </si>
  <si>
    <t>เงินสดจ่ายดอกเบี้ยเงินกู้ยืม</t>
  </si>
  <si>
    <t>เงินสดจ่ายหนี้สินตามสัญญาเช่า</t>
  </si>
  <si>
    <t>เงินสดจ่ายดอกเบี้ยตามสัญญาเช่า</t>
  </si>
  <si>
    <t>กำไรต่อหุ้นขั้นพื้นฐาน</t>
  </si>
  <si>
    <t>การเปลี่ยนแปลงในส่วนของเจ้าของสำหรับ</t>
  </si>
  <si>
    <t xml:space="preserve"> รอบระยะเวลา</t>
  </si>
  <si>
    <t xml:space="preserve">การเปลี่ยนแปลงเงินทุนหมุนเวียน: </t>
  </si>
  <si>
    <t>เงินสดและรายการเทียบเท่าเงินสดสิ้นรอบระยะเวลา</t>
  </si>
  <si>
    <t>ต้นทุนขายและการให้บริการ</t>
  </si>
  <si>
    <t>รวมต้นทุนขายและการให้บริการ</t>
  </si>
  <si>
    <t>กำไรขั้นต้น</t>
  </si>
  <si>
    <t>กำไรก่อนต้นทุนทางการเงินและภาษีเงินได้</t>
  </si>
  <si>
    <t>กำไรก่อนภาษีเงินได้</t>
  </si>
  <si>
    <t>กำไรสุทธิสำหรับรอบระยะเวลา</t>
  </si>
  <si>
    <t>กำไรต่อหุ้น</t>
  </si>
  <si>
    <t>สำรอง</t>
  </si>
  <si>
    <t>องค์ประกอบอื่นของส่วนของเจ้าของ</t>
  </si>
  <si>
    <t>เงินสดและรายการเทียบเท่าเงินสดต้นรอบระยะเวลา</t>
  </si>
  <si>
    <t>งบกำไรขาดทุนเบ็ดเสร็จ</t>
  </si>
  <si>
    <t>จัดสรรแล้ว - สำรองตามกฎหมาย</t>
  </si>
  <si>
    <t>ภาระผูกพันผลประโยชน์พนักงาน</t>
  </si>
  <si>
    <t>พ.ศ. 2568</t>
  </si>
  <si>
    <t>เงินฝากประจำที่ครบกำหนดเกินกว่า 3 เดือน</t>
  </si>
  <si>
    <t>เงินกู้ยืมระยะยาวจากสถาบันการเงิน</t>
  </si>
  <si>
    <t>หนี้สินที่เกิดจากสัญญา</t>
  </si>
  <si>
    <t>กลับรายการผลขาดทุนด้านเครดิตที่คาดว่าจะเกิดขึ้น</t>
  </si>
  <si>
    <t>กำไรจากอัตราแลกเปลี่ยนเงินตราต่างประเทศ</t>
  </si>
  <si>
    <t>กำไรจากการปรับมูลค่ายุติธรรมของสัญญาอนุพันธ์</t>
  </si>
  <si>
    <t>ยอดคงเหลือต้นรอบระยะเวลา ณ วันที่ 1 มกราคม พ.ศ. 2567</t>
  </si>
  <si>
    <t>ยอดคงเหลือต้นรอบระยะเวลา ณ วันที่ 1 มกราคม พ.ศ. 2568</t>
  </si>
  <si>
    <t>ณ วันที่ 30 มิถุนายน พ.ศ. 2568</t>
  </si>
  <si>
    <t>30 มิถุนายน</t>
  </si>
  <si>
    <t>ยอดคงเหลือปลายรอบระยะเวลา ณ วันที่ 30 มิถุนายน พ.ศ. 2567</t>
  </si>
  <si>
    <t>เงินฝากประจำที่ครบกำหนดเกินกว่า 3 เดือนเพิ่มขึ้น</t>
  </si>
  <si>
    <t>เงินสดจ่ายเพื่อซื้อสินทรัพย์สิทธิการใช้</t>
  </si>
  <si>
    <t>เงินสดสุทธิใช้ไปในกิจกรรมลงทุน</t>
  </si>
  <si>
    <t>รายการที่มิใช่เงินสด</t>
  </si>
  <si>
    <t>การได้มาของสิทธิการใช้สินทรัพย์ภายใต้สัญญาเช่า</t>
  </si>
  <si>
    <t>สำหรับรอบระยะเวลาสามเดือนสิ้นสุดวันที่  30 มิถุนายน พ.ศ. 2568</t>
  </si>
  <si>
    <t>ยอดคงเหลือปลายรอบระยะเวลา ณ วันที่ 30 มิถุนายน พ.ศ. 2568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</si>
  <si>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</si>
  <si>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ข้อมูลทางการเงินเฉพาะกิจการ</t>
  </si>
  <si>
    <t>ส่วนของหนี้สินตามสัญญาเช่าที่ถึงกำหนด</t>
  </si>
  <si>
    <t>ชำระภายในหนึ่งปี</t>
  </si>
  <si>
    <t>ส่วนของเงินกู้ยืมระยะยาวที่ถึงกำหนด</t>
  </si>
  <si>
    <t>สำหรับรอบระยะเวลาหกเดือนสิ้นสุดวันที่ 30 มิถุนายน พ.ศ. 2568</t>
  </si>
  <si>
    <t>ข้อมูลทางการเงินเฉพาะกิจการ (ยังไม่ได้ตรวจสอบ)</t>
  </si>
  <si>
    <t>กำไรจากการจำหน่ายและตัดจำหน่ายอุปกรณ์</t>
  </si>
  <si>
    <t xml:space="preserve">   และสินทรัพย์ไม่มีตัวตน</t>
  </si>
  <si>
    <t>รายการขาดทุนที่ยังไม่เกิดขึ้นจริงจากการวัดมูลค่า</t>
  </si>
  <si>
    <t xml:space="preserve">   ยุติธรรมของสินทรัพย์ทางการเงินอื่น</t>
  </si>
  <si>
    <t>เงินลงทุนในการร่วมค้า</t>
  </si>
  <si>
    <t>ลูกหนี้การค้าและลูกหนี้หมุนเวียนอื่น - สุทธิ</t>
  </si>
  <si>
    <t>เงินให้กู้ยืมระยะสั้น</t>
  </si>
  <si>
    <t>กำไรอื่น</t>
  </si>
  <si>
    <t>เงินปันผลจ่ายให้แก่ผู้ถือหุ้นของบริษัท</t>
  </si>
  <si>
    <t xml:space="preserve">หุ้นสามัญ จำนวน 295,000,000 หุ้น </t>
  </si>
  <si>
    <t xml:space="preserve">   มูลค่าที่ตราไว้หุ้นละ 0.50 บาท)</t>
  </si>
  <si>
    <t>เงินปันผลจ่าย</t>
  </si>
  <si>
    <t>เงินให้กู้ยืมแก่กิจการภายนอก</t>
  </si>
  <si>
    <t>ขาดทุนจากการจำหน่ายสินทรัพย์ทางการเงินอื่น</t>
  </si>
  <si>
    <t>เงินสดรับจากการขายสินทรัพย์ทางการเงินอื่น</t>
  </si>
  <si>
    <t>เจ้าหนี้จากการลงทุนในกิจการร่วมค้า</t>
  </si>
  <si>
    <t>การได้มาของยานพาหนะภายใต้สัญญาเช่าซื้อ</t>
  </si>
  <si>
    <t>วิธีส่วนได้เสีย</t>
  </si>
  <si>
    <t>ส่วนแบ่งขาดทุนจากเงินลงทุนในการร่วมค้าตาม</t>
  </si>
  <si>
    <t>กำไร(ขาดทุน)อื่น</t>
  </si>
  <si>
    <t>ขาดทุน(กำไร)จากการปรับมูลค่าสินค้าคงเหลือ</t>
  </si>
  <si>
    <t>ค่าใช้จ่ายการรับประกันสินค้า</t>
  </si>
  <si>
    <t>เงินสดได้มาจากกิจกรรมดำเนินงาน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</si>
  <si>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</si>
  <si>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</si>
  <si>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>ภาษีเงินได้</t>
  </si>
  <si>
    <t>งบการเปลี่ยนแปลงส่วนของเจ้าของ</t>
  </si>
  <si>
    <t xml:space="preserve">  (พ.ศ. 2567 : หุ้นสามัญ </t>
  </si>
  <si>
    <t xml:space="preserve">   จำนวน 270,000,000 หุ้น </t>
  </si>
  <si>
    <t>ส่วนแบ่งขาดทุนจากเงินลงทุนในการร่วมค้า</t>
  </si>
  <si>
    <t xml:space="preserve">   ตามวิธีส่วนได้เสีย</t>
  </si>
  <si>
    <t>ขาดทุนจากการตัดจำหน่ายหนี้สูญ</t>
  </si>
  <si>
    <t>เงินสดจ่ายเพื่อค่าธรรมเนียมจัดหาเงิน</t>
  </si>
  <si>
    <t>ข้อมูลทางการเงินตามวิธีส่วนได้เสีย</t>
  </si>
  <si>
    <t>ข้อมูลทางการเงินตามวิธีส่วนได้เสีย (ยังไม่ได้ตรวจสอบ)</t>
  </si>
  <si>
    <t>ค่าใช้จ่ายในการขายและต้นทุนในการจัดจำหน่าย</t>
  </si>
  <si>
    <t>เงินสดสุทธิได้มาจากกิจกรรมดำเนินงาน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</si>
</sst>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7"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(#,##0\);&quot;-&quot;;@"/>
    <numFmt numFmtId="169" formatCode="#,##0;\(#,##0\)"/>
    <numFmt numFmtId="170" formatCode="0.00_)"/>
    <numFmt numFmtId="171" formatCode="#,##0\ &quot;FB&quot;;\-#,##0\ &quot;FB&quot;"/>
    <numFmt numFmtId="172" formatCode="#,##0\ &quot;F&quot;;[Red]\-#,##0\ &quot;F&quot;"/>
    <numFmt numFmtId="173" formatCode="_-* #,##0.00_-;\-* #,##0.00_-;_-* \-??_-;_-@_-"/>
    <numFmt numFmtId="174" formatCode="#,##0.000;\(#,##0.000\);&quot;-&quot;;@"/>
    <numFmt numFmtId="175" formatCode="_(* #,##0_);_(* \(#,##0\);_(* &quot;-&quot;??_);_(@_)"/>
    <numFmt numFmtId="176" formatCode="#,##0;\(#,##0\);\-;@"/>
    <numFmt numFmtId="177" formatCode="_-* #,##0.00\ _€_-;\-* #,##0.00\ _€_-;_-* &quot;-&quot;??\ _€_-;_-@_-"/>
    <numFmt numFmtId="178" formatCode="_-* #,##0.00\ &quot;€&quot;_-;\-* #,##0.00\ &quot;€&quot;_-;_-* &quot;-&quot;??\ &quot;€&quot;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</font>
    <font>
      <sz val="10"/>
      <color theme="1"/>
      <name val="Calibri"/>
      <family val="2"/>
      <scheme val="minor"/>
    </font>
    <font>
      <sz val="14"/>
      <name val="Cordia New"/>
      <family val="2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4"/>
      <name val="AngsanaUPC"/>
      <family val="1"/>
      <charset val="222"/>
    </font>
    <font>
      <sz val="12"/>
      <name val="Tms Rmn"/>
    </font>
    <font>
      <sz val="8"/>
      <name val="Arial"/>
      <family val="2"/>
    </font>
    <font>
      <sz val="7"/>
      <name val="Small Fonts"/>
      <family val="2"/>
    </font>
    <font>
      <b/>
      <sz val="24"/>
      <name val="AngsanaUPC"/>
      <family val="1"/>
      <charset val="222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sz val="10"/>
      <color theme="1"/>
      <name val="Arial Unicode MS"/>
      <family val="2"/>
    </font>
    <font>
      <sz val="14"/>
      <name val="Cordia New"/>
      <family val="2"/>
    </font>
    <font>
      <sz val="14"/>
      <name val="Angsana New"/>
      <family val="1"/>
    </font>
    <font>
      <sz val="15"/>
      <name val="Angsana New"/>
      <family val="1"/>
    </font>
    <font>
      <b/>
      <sz val="13"/>
      <name val="Browallia New"/>
      <family val="2"/>
    </font>
    <font>
      <sz val="13"/>
      <name val="Browallia New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theme="1"/>
      <name val="Calibri"/>
      <family val="2"/>
      <charset val="238"/>
      <scheme val="minor"/>
    </font>
    <font>
      <u/>
      <sz val="10"/>
      <color rgb="FF0563C1"/>
      <name val="Georgia"/>
      <family val="1"/>
    </font>
    <font>
      <sz val="11"/>
      <color theme="1"/>
      <name val="Calibri"/>
      <family val="2"/>
      <charset val="222"/>
      <scheme val="minor"/>
    </font>
    <font>
      <u/>
      <sz val="10"/>
      <color indexed="12"/>
      <name val="Arial"/>
      <family val="2"/>
    </font>
    <font>
      <sz val="13"/>
      <color theme="1"/>
      <name val="Browallia Ne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112">
    <xf numFmtId="0" fontId="0" fillId="0" borderId="0"/>
    <xf numFmtId="0" fontId="2" fillId="0" borderId="0"/>
    <xf numFmtId="166" fontId="3" fillId="0" borderId="0" applyFont="0" applyFill="0" applyBorder="0" applyAlignment="0" applyProtection="0"/>
    <xf numFmtId="0" fontId="1" fillId="0" borderId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6" fillId="0" borderId="0"/>
    <xf numFmtId="166" fontId="6" fillId="0" borderId="0" applyFont="0" applyFill="0" applyBorder="0" applyAlignment="0" applyProtection="0"/>
    <xf numFmtId="0" fontId="7" fillId="0" borderId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ill="0" applyBorder="0" applyAlignment="0" applyProtection="0"/>
    <xf numFmtId="169" fontId="9" fillId="0" borderId="0"/>
    <xf numFmtId="170" fontId="10" fillId="0" borderId="0"/>
    <xf numFmtId="172" fontId="10" fillId="0" borderId="0"/>
    <xf numFmtId="0" fontId="11" fillId="0" borderId="0" applyNumberFormat="0" applyFill="0" applyBorder="0" applyAlignment="0" applyProtection="0"/>
    <xf numFmtId="38" fontId="12" fillId="2" borderId="0" applyNumberFormat="0" applyBorder="0" applyAlignment="0" applyProtection="0"/>
    <xf numFmtId="10" fontId="12" fillId="3" borderId="3" applyNumberFormat="0" applyBorder="0" applyAlignment="0" applyProtection="0"/>
    <xf numFmtId="37" fontId="13" fillId="0" borderId="0"/>
    <xf numFmtId="171" fontId="10" fillId="0" borderId="0"/>
    <xf numFmtId="0" fontId="4" fillId="0" borderId="0"/>
    <xf numFmtId="0" fontId="17" fillId="0" borderId="0"/>
    <xf numFmtId="0" fontId="4" fillId="0" borderId="0"/>
    <xf numFmtId="0" fontId="4" fillId="0" borderId="0"/>
    <xf numFmtId="10" fontId="8" fillId="0" borderId="0" applyFont="0" applyFill="0" applyBorder="0" applyAlignment="0" applyProtection="0"/>
    <xf numFmtId="1" fontId="8" fillId="0" borderId="4" applyNumberFormat="0" applyFill="0" applyAlignment="0" applyProtection="0">
      <alignment horizontal="center" vertical="center"/>
    </xf>
    <xf numFmtId="3" fontId="14" fillId="0" borderId="5">
      <alignment horizontal="center"/>
    </xf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8" fillId="0" borderId="0"/>
    <xf numFmtId="0" fontId="20" fillId="0" borderId="0"/>
    <xf numFmtId="166" fontId="19" fillId="0" borderId="0" applyFont="0" applyFill="0" applyBorder="0" applyAlignment="0" applyProtection="0"/>
    <xf numFmtId="0" fontId="4" fillId="0" borderId="0"/>
    <xf numFmtId="0" fontId="8" fillId="0" borderId="0"/>
    <xf numFmtId="0" fontId="24" fillId="0" borderId="0"/>
    <xf numFmtId="0" fontId="7" fillId="0" borderId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/>
    <xf numFmtId="0" fontId="26" fillId="0" borderId="8" applyNumberFormat="0" applyFill="0" applyAlignment="0">
      <protection locked="0"/>
    </xf>
    <xf numFmtId="0" fontId="1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7" fillId="0" borderId="0">
      <protection locked="0"/>
    </xf>
    <xf numFmtId="0" fontId="28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9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8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1" fillId="0" borderId="0"/>
    <xf numFmtId="0" fontId="4" fillId="0" borderId="0"/>
    <xf numFmtId="0" fontId="29" fillId="0" borderId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167" fontId="22" fillId="0" borderId="0" xfId="0" applyNumberFormat="1" applyFont="1" applyAlignment="1">
      <alignment vertical="center"/>
    </xf>
    <xf numFmtId="0" fontId="21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167" fontId="22" fillId="0" borderId="1" xfId="0" applyNumberFormat="1" applyFont="1" applyBorder="1" applyAlignment="1">
      <alignment vertical="center"/>
    </xf>
    <xf numFmtId="167" fontId="21" fillId="0" borderId="0" xfId="0" quotePrefix="1" applyNumberFormat="1" applyFont="1" applyAlignment="1">
      <alignment horizontal="right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167" fontId="21" fillId="0" borderId="1" xfId="0" applyNumberFormat="1" applyFont="1" applyBorder="1" applyAlignment="1">
      <alignment horizontal="right" vertical="center" wrapText="1"/>
    </xf>
    <xf numFmtId="168" fontId="22" fillId="0" borderId="0" xfId="8" applyNumberFormat="1" applyFont="1" applyAlignment="1">
      <alignment horizontal="center" vertical="center"/>
    </xf>
    <xf numFmtId="167" fontId="22" fillId="0" borderId="0" xfId="0" applyNumberFormat="1" applyFont="1" applyAlignment="1">
      <alignment horizontal="right" vertical="center" wrapText="1"/>
    </xf>
    <xf numFmtId="168" fontId="21" fillId="0" borderId="0" xfId="9" applyNumberFormat="1" applyFont="1" applyAlignment="1">
      <alignment horizontal="right" vertical="center"/>
    </xf>
    <xf numFmtId="168" fontId="22" fillId="0" borderId="0" xfId="8" applyNumberFormat="1" applyFont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center" vertical="center" wrapText="1"/>
    </xf>
    <xf numFmtId="168" fontId="22" fillId="0" borderId="0" xfId="8" applyNumberFormat="1" applyFont="1" applyAlignment="1">
      <alignment horizontal="right" vertical="center"/>
    </xf>
    <xf numFmtId="168" fontId="22" fillId="0" borderId="0" xfId="0" applyNumberFormat="1" applyFont="1" applyAlignment="1">
      <alignment horizontal="right" vertical="center"/>
    </xf>
    <xf numFmtId="168" fontId="22" fillId="0" borderId="0" xfId="10" applyNumberFormat="1" applyFont="1" applyFill="1" applyAlignment="1">
      <alignment horizontal="right" vertical="center"/>
    </xf>
    <xf numFmtId="168" fontId="22" fillId="0" borderId="1" xfId="8" applyNumberFormat="1" applyFont="1" applyBorder="1" applyAlignment="1">
      <alignment vertical="center"/>
    </xf>
    <xf numFmtId="168" fontId="22" fillId="0" borderId="1" xfId="0" applyNumberFormat="1" applyFont="1" applyBorder="1" applyAlignment="1">
      <alignment vertical="center"/>
    </xf>
    <xf numFmtId="0" fontId="22" fillId="0" borderId="0" xfId="0" applyFont="1" applyAlignment="1">
      <alignment horizontal="justify" vertical="center" wrapText="1"/>
    </xf>
    <xf numFmtId="167" fontId="22" fillId="0" borderId="1" xfId="0" applyNumberFormat="1" applyFont="1" applyBorder="1" applyAlignment="1">
      <alignment horizontal="right" vertical="center" wrapText="1"/>
    </xf>
    <xf numFmtId="168" fontId="22" fillId="0" borderId="0" xfId="0" applyNumberFormat="1" applyFont="1" applyAlignment="1">
      <alignment vertical="center"/>
    </xf>
    <xf numFmtId="167" fontId="22" fillId="0" borderId="2" xfId="0" applyNumberFormat="1" applyFont="1" applyBorder="1" applyAlignment="1">
      <alignment horizontal="right" vertical="center" wrapText="1"/>
    </xf>
    <xf numFmtId="168" fontId="22" fillId="0" borderId="1" xfId="5" applyNumberFormat="1" applyFont="1" applyFill="1" applyBorder="1" applyAlignment="1">
      <alignment horizontal="right" vertical="center"/>
    </xf>
    <xf numFmtId="168" fontId="22" fillId="0" borderId="1" xfId="0" applyNumberFormat="1" applyFont="1" applyBorder="1" applyAlignment="1">
      <alignment horizontal="right" vertical="center"/>
    </xf>
    <xf numFmtId="168" fontId="22" fillId="0" borderId="1" xfId="8" applyNumberFormat="1" applyFont="1" applyBorder="1" applyAlignment="1">
      <alignment horizontal="right" vertical="center"/>
    </xf>
    <xf numFmtId="168" fontId="22" fillId="0" borderId="0" xfId="9" applyNumberFormat="1" applyFont="1" applyAlignment="1">
      <alignment horizontal="center" vertical="center"/>
    </xf>
    <xf numFmtId="168" fontId="22" fillId="0" borderId="0" xfId="10" applyNumberFormat="1" applyFont="1" applyFill="1" applyBorder="1" applyAlignment="1">
      <alignment horizontal="right" vertical="center"/>
    </xf>
    <xf numFmtId="168" fontId="22" fillId="0" borderId="0" xfId="10" applyNumberFormat="1" applyFont="1" applyFill="1" applyBorder="1" applyAlignment="1">
      <alignment vertical="center"/>
    </xf>
    <xf numFmtId="168" fontId="22" fillId="0" borderId="2" xfId="10" applyNumberFormat="1" applyFont="1" applyFill="1" applyBorder="1" applyAlignment="1">
      <alignment vertical="center"/>
    </xf>
    <xf numFmtId="167" fontId="22" fillId="0" borderId="2" xfId="0" applyNumberFormat="1" applyFont="1" applyBorder="1" applyAlignment="1">
      <alignment vertical="center"/>
    </xf>
    <xf numFmtId="0" fontId="22" fillId="0" borderId="0" xfId="0" quotePrefix="1" applyFont="1" applyAlignment="1">
      <alignment vertical="center"/>
    </xf>
    <xf numFmtId="168" fontId="22" fillId="0" borderId="1" xfId="9" applyNumberFormat="1" applyFont="1" applyBorder="1" applyAlignment="1">
      <alignment horizontal="right" vertical="center"/>
    </xf>
    <xf numFmtId="168" fontId="22" fillId="0" borderId="2" xfId="10" applyNumberFormat="1" applyFont="1" applyFill="1" applyBorder="1" applyAlignment="1">
      <alignment horizontal="right" vertical="center"/>
    </xf>
    <xf numFmtId="168" fontId="22" fillId="0" borderId="0" xfId="5" applyNumberFormat="1" applyFont="1" applyFill="1" applyBorder="1" applyAlignment="1">
      <alignment horizontal="right" vertical="center"/>
    </xf>
    <xf numFmtId="37" fontId="21" fillId="0" borderId="0" xfId="0" applyNumberFormat="1" applyFont="1" applyAlignment="1">
      <alignment horizontal="left" vertical="center"/>
    </xf>
    <xf numFmtId="37" fontId="21" fillId="0" borderId="0" xfId="0" applyNumberFormat="1" applyFont="1" applyAlignment="1">
      <alignment horizontal="center" vertical="center"/>
    </xf>
    <xf numFmtId="37" fontId="22" fillId="0" borderId="0" xfId="0" applyNumberFormat="1" applyFont="1" applyAlignment="1">
      <alignment vertical="center"/>
    </xf>
    <xf numFmtId="3" fontId="21" fillId="0" borderId="0" xfId="0" applyNumberFormat="1" applyFont="1" applyAlignment="1">
      <alignment vertical="center"/>
    </xf>
    <xf numFmtId="37" fontId="21" fillId="0" borderId="1" xfId="0" applyNumberFormat="1" applyFont="1" applyBorder="1" applyAlignment="1">
      <alignment horizontal="left" vertical="center"/>
    </xf>
    <xf numFmtId="37" fontId="21" fillId="0" borderId="1" xfId="0" applyNumberFormat="1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left" vertical="center"/>
    </xf>
    <xf numFmtId="3" fontId="21" fillId="0" borderId="0" xfId="0" applyNumberFormat="1" applyFont="1" applyAlignment="1">
      <alignment horizontal="left" vertical="center"/>
    </xf>
    <xf numFmtId="168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68" fontId="21" fillId="0" borderId="1" xfId="0" applyNumberFormat="1" applyFont="1" applyBorder="1" applyAlignment="1">
      <alignment horizontal="right" vertical="center"/>
    </xf>
    <xf numFmtId="37" fontId="22" fillId="0" borderId="0" xfId="0" applyNumberFormat="1" applyFont="1" applyAlignment="1">
      <alignment horizontal="center" vertical="center"/>
    </xf>
    <xf numFmtId="175" fontId="22" fillId="0" borderId="0" xfId="0" applyNumberFormat="1" applyFont="1" applyAlignment="1">
      <alignment vertical="center"/>
    </xf>
    <xf numFmtId="168" fontId="22" fillId="0" borderId="0" xfId="0" applyNumberFormat="1" applyFont="1" applyAlignment="1">
      <alignment horizontal="right" vertical="center" wrapText="1"/>
    </xf>
    <xf numFmtId="168" fontId="22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left" vertical="center"/>
    </xf>
    <xf numFmtId="37" fontId="22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168" fontId="22" fillId="0" borderId="2" xfId="0" applyNumberFormat="1" applyFont="1" applyBorder="1" applyAlignment="1">
      <alignment vertical="center"/>
    </xf>
    <xf numFmtId="0" fontId="21" fillId="0" borderId="0" xfId="0" applyFont="1" applyAlignment="1">
      <alignment vertical="top"/>
    </xf>
    <xf numFmtId="0" fontId="21" fillId="0" borderId="1" xfId="0" applyFont="1" applyBorder="1" applyAlignment="1">
      <alignment vertical="top"/>
    </xf>
    <xf numFmtId="39" fontId="22" fillId="0" borderId="0" xfId="0" applyNumberFormat="1" applyFont="1" applyAlignment="1">
      <alignment vertical="center"/>
    </xf>
    <xf numFmtId="43" fontId="22" fillId="0" borderId="0" xfId="0" applyNumberFormat="1" applyFont="1" applyAlignment="1">
      <alignment vertical="center"/>
    </xf>
    <xf numFmtId="168" fontId="21" fillId="0" borderId="0" xfId="0" applyNumberFormat="1" applyFont="1" applyAlignment="1">
      <alignment horizontal="center" vertical="center"/>
    </xf>
    <xf numFmtId="167" fontId="21" fillId="0" borderId="0" xfId="0" applyNumberFormat="1" applyFont="1" applyAlignment="1">
      <alignment vertical="center"/>
    </xf>
    <xf numFmtId="168" fontId="21" fillId="0" borderId="1" xfId="0" applyNumberFormat="1" applyFont="1" applyBorder="1" applyAlignment="1">
      <alignment horizontal="center" vertical="center"/>
    </xf>
    <xf numFmtId="167" fontId="21" fillId="0" borderId="1" xfId="0" applyNumberFormat="1" applyFont="1" applyBorder="1" applyAlignment="1">
      <alignment vertical="center"/>
    </xf>
    <xf numFmtId="168" fontId="21" fillId="0" borderId="0" xfId="0" applyNumberFormat="1" applyFont="1" applyAlignment="1">
      <alignment horizontal="center" vertical="center" wrapText="1"/>
    </xf>
    <xf numFmtId="167" fontId="21" fillId="0" borderId="0" xfId="0" applyNumberFormat="1" applyFont="1" applyAlignment="1">
      <alignment horizontal="justify" vertical="center" wrapText="1"/>
    </xf>
    <xf numFmtId="168" fontId="21" fillId="0" borderId="0" xfId="0" applyNumberFormat="1" applyFont="1" applyAlignment="1">
      <alignment horizontal="right" vertical="center" wrapText="1"/>
    </xf>
    <xf numFmtId="168" fontId="21" fillId="0" borderId="0" xfId="0" quotePrefix="1" applyNumberFormat="1" applyFont="1" applyAlignment="1">
      <alignment horizontal="center" vertical="center" wrapText="1"/>
    </xf>
    <xf numFmtId="167" fontId="22" fillId="0" borderId="0" xfId="0" applyNumberFormat="1" applyFont="1" applyAlignment="1">
      <alignment horizontal="justify" vertical="center"/>
    </xf>
    <xf numFmtId="168" fontId="21" fillId="0" borderId="0" xfId="0" quotePrefix="1" applyNumberFormat="1" applyFont="1" applyAlignment="1">
      <alignment horizontal="right" vertical="center" wrapText="1"/>
    </xf>
    <xf numFmtId="167" fontId="21" fillId="0" borderId="0" xfId="0" applyNumberFormat="1" applyFont="1" applyAlignment="1">
      <alignment horizontal="center" vertical="center" wrapText="1"/>
    </xf>
    <xf numFmtId="168" fontId="21" fillId="0" borderId="1" xfId="0" applyNumberFormat="1" applyFont="1" applyBorder="1" applyAlignment="1">
      <alignment horizontal="right" vertical="center" wrapText="1"/>
    </xf>
    <xf numFmtId="168" fontId="22" fillId="0" borderId="0" xfId="0" applyNumberFormat="1" applyFont="1" applyAlignment="1">
      <alignment horizontal="center" vertical="center"/>
    </xf>
    <xf numFmtId="167" fontId="22" fillId="0" borderId="0" xfId="0" applyNumberFormat="1" applyFont="1"/>
    <xf numFmtId="168" fontId="22" fillId="0" borderId="0" xfId="0" applyNumberFormat="1" applyFont="1" applyAlignment="1">
      <alignment horizontal="right"/>
    </xf>
    <xf numFmtId="168" fontId="22" fillId="0" borderId="2" xfId="0" applyNumberFormat="1" applyFont="1" applyBorder="1" applyAlignment="1">
      <alignment horizontal="right"/>
    </xf>
    <xf numFmtId="174" fontId="22" fillId="0" borderId="0" xfId="0" applyNumberFormat="1" applyFont="1" applyAlignment="1">
      <alignment horizontal="right" vertical="center" wrapText="1"/>
    </xf>
    <xf numFmtId="174" fontId="22" fillId="0" borderId="0" xfId="0" applyNumberFormat="1" applyFont="1"/>
    <xf numFmtId="168" fontId="22" fillId="0" borderId="1" xfId="0" applyNumberFormat="1" applyFont="1" applyBorder="1" applyAlignment="1">
      <alignment horizontal="center" vertical="center"/>
    </xf>
    <xf numFmtId="168" fontId="22" fillId="0" borderId="0" xfId="0" applyNumberFormat="1" applyFont="1"/>
    <xf numFmtId="168" fontId="22" fillId="0" borderId="0" xfId="0" applyNumberFormat="1" applyFont="1" applyAlignment="1">
      <alignment horizontal="center"/>
    </xf>
    <xf numFmtId="167" fontId="21" fillId="0" borderId="0" xfId="0" quotePrefix="1" applyNumberFormat="1" applyFont="1" applyAlignment="1">
      <alignment horizontal="right" vertical="center"/>
    </xf>
    <xf numFmtId="168" fontId="22" fillId="0" borderId="0" xfId="73" applyNumberFormat="1" applyFont="1" applyAlignment="1">
      <alignment vertical="center"/>
    </xf>
    <xf numFmtId="168" fontId="21" fillId="0" borderId="0" xfId="0" quotePrefix="1" applyNumberFormat="1" applyFont="1" applyAlignment="1">
      <alignment horizontal="right" vertical="center"/>
    </xf>
    <xf numFmtId="176" fontId="21" fillId="0" borderId="0" xfId="73" applyNumberFormat="1" applyFont="1" applyAlignment="1">
      <alignment horizontal="right" vertical="center"/>
    </xf>
    <xf numFmtId="174" fontId="22" fillId="0" borderId="0" xfId="0" applyNumberFormat="1" applyFont="1" applyAlignment="1">
      <alignment horizontal="right"/>
    </xf>
    <xf numFmtId="0" fontId="31" fillId="0" borderId="0" xfId="0" applyFont="1"/>
    <xf numFmtId="10" fontId="22" fillId="0" borderId="1" xfId="111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169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right" vertical="center" wrapText="1"/>
    </xf>
    <xf numFmtId="0" fontId="21" fillId="0" borderId="6" xfId="0" applyFont="1" applyBorder="1" applyAlignment="1">
      <alignment horizontal="center" vertical="top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169" fontId="21" fillId="0" borderId="0" xfId="0" applyNumberFormat="1" applyFont="1" applyAlignment="1">
      <alignment horizontal="right" vertical="center"/>
    </xf>
    <xf numFmtId="0" fontId="21" fillId="0" borderId="1" xfId="0" applyFont="1" applyBorder="1" applyAlignment="1">
      <alignment horizontal="right" vertical="center"/>
    </xf>
    <xf numFmtId="0" fontId="21" fillId="0" borderId="0" xfId="0" applyFont="1" applyAlignment="1">
      <alignment horizontal="justify" vertical="center"/>
    </xf>
    <xf numFmtId="168" fontId="22" fillId="0" borderId="0" xfId="0" applyNumberFormat="1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 wrapText="1"/>
    </xf>
    <xf numFmtId="169" fontId="22" fillId="0" borderId="0" xfId="0" applyNumberFormat="1" applyFont="1" applyAlignment="1" applyProtection="1">
      <alignment horizontal="left" vertical="center" indent="1"/>
      <protection locked="0"/>
    </xf>
    <xf numFmtId="168" fontId="22" fillId="0" borderId="1" xfId="0" applyNumberFormat="1" applyFont="1" applyBorder="1" applyAlignment="1" applyProtection="1">
      <alignment horizontal="right" vertical="center"/>
      <protection locked="0"/>
    </xf>
    <xf numFmtId="168" fontId="22" fillId="0" borderId="2" xfId="0" applyNumberFormat="1" applyFont="1" applyBorder="1" applyAlignment="1">
      <alignment horizontal="right" vertical="center"/>
    </xf>
    <xf numFmtId="168" fontId="21" fillId="0" borderId="7" xfId="73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37" fontId="21" fillId="0" borderId="0" xfId="0" applyNumberFormat="1" applyFont="1" applyAlignment="1">
      <alignment horizontal="center" vertical="center"/>
    </xf>
  </cellXfs>
  <cellStyles count="112">
    <cellStyle name="Comma 11" xfId="72" xr:uid="{00000000-0005-0000-0000-000001000000}"/>
    <cellStyle name="Comma 11 4" xfId="93" xr:uid="{BFCAE577-C897-424E-9D0E-689D32EFF3B2}"/>
    <cellStyle name="Comma 16" xfId="12" xr:uid="{00000000-0005-0000-0000-000002000000}"/>
    <cellStyle name="Comma 16 2" xfId="14" xr:uid="{00000000-0005-0000-0000-000003000000}"/>
    <cellStyle name="Comma 16 2 2" xfId="45" xr:uid="{00000000-0005-0000-0000-000004000000}"/>
    <cellStyle name="Comma 16 2 2 2" xfId="62" xr:uid="{00000000-0005-0000-0000-000005000000}"/>
    <cellStyle name="Comma 16 2 3" xfId="54" xr:uid="{00000000-0005-0000-0000-000006000000}"/>
    <cellStyle name="Comma 16 3" xfId="69" xr:uid="{00000000-0005-0000-0000-000007000000}"/>
    <cellStyle name="Comma 16 4" xfId="109" xr:uid="{E3278716-04B8-484E-8988-97247FA95963}"/>
    <cellStyle name="Comma 2" xfId="5" xr:uid="{00000000-0005-0000-0000-000008000000}"/>
    <cellStyle name="Comma 2 2" xfId="10" xr:uid="{00000000-0005-0000-0000-000009000000}"/>
    <cellStyle name="Comma 2 2 2" xfId="16" xr:uid="{00000000-0005-0000-0000-00000A000000}"/>
    <cellStyle name="Comma 2 2 2 2" xfId="47" xr:uid="{00000000-0005-0000-0000-00000B000000}"/>
    <cellStyle name="Comma 2 2 2 2 2" xfId="64" xr:uid="{00000000-0005-0000-0000-00000C000000}"/>
    <cellStyle name="Comma 2 2 2 3" xfId="56" xr:uid="{00000000-0005-0000-0000-00000D000000}"/>
    <cellStyle name="Comma 2 2 2 4" xfId="110" xr:uid="{8659057E-6D98-4ED5-8C15-A707053B13DD}"/>
    <cellStyle name="Comma 2 3" xfId="15" xr:uid="{00000000-0005-0000-0000-00000E000000}"/>
    <cellStyle name="Comma 2 3 2" xfId="51" xr:uid="{00000000-0005-0000-0000-00000F000000}"/>
    <cellStyle name="Comma 2 3 2 2" xfId="68" xr:uid="{00000000-0005-0000-0000-000010000000}"/>
    <cellStyle name="Comma 2 3 3" xfId="46" xr:uid="{00000000-0005-0000-0000-000011000000}"/>
    <cellStyle name="Comma 2 3 3 2" xfId="63" xr:uid="{00000000-0005-0000-0000-000012000000}"/>
    <cellStyle name="Comma 2 3 4" xfId="55" xr:uid="{00000000-0005-0000-0000-000013000000}"/>
    <cellStyle name="Comma 2 3 5" xfId="101" xr:uid="{A65EC6F5-086E-43C5-9911-BA0A2146E627}"/>
    <cellStyle name="Comma 2 4" xfId="102" xr:uid="{4764D3AB-5A9F-4B2B-9D32-F0C9DFB89B85}"/>
    <cellStyle name="Comma 2 5" xfId="78" xr:uid="{32279FCE-090D-46DA-ADC4-0662B9BD5F36}"/>
    <cellStyle name="Comma 2 7" xfId="17" xr:uid="{00000000-0005-0000-0000-000014000000}"/>
    <cellStyle name="Comma 2 7 2" xfId="48" xr:uid="{00000000-0005-0000-0000-000015000000}"/>
    <cellStyle name="Comma 2 7 2 2" xfId="65" xr:uid="{00000000-0005-0000-0000-000016000000}"/>
    <cellStyle name="Comma 2 7 3" xfId="57" xr:uid="{00000000-0005-0000-0000-000017000000}"/>
    <cellStyle name="Comma 3" xfId="2" xr:uid="{00000000-0005-0000-0000-000018000000}"/>
    <cellStyle name="Comma 3 2" xfId="18" xr:uid="{00000000-0005-0000-0000-000019000000}"/>
    <cellStyle name="Comma 3 2 2" xfId="49" xr:uid="{00000000-0005-0000-0000-00001A000000}"/>
    <cellStyle name="Comma 3 2 2 2" xfId="66" xr:uid="{00000000-0005-0000-0000-00001B000000}"/>
    <cellStyle name="Comma 3 2 3" xfId="58" xr:uid="{00000000-0005-0000-0000-00001C000000}"/>
    <cellStyle name="Comma 3 3" xfId="43" xr:uid="{00000000-0005-0000-0000-00001D000000}"/>
    <cellStyle name="Comma 3 3 2" xfId="60" xr:uid="{00000000-0005-0000-0000-00001E000000}"/>
    <cellStyle name="Comma 3 4" xfId="77" xr:uid="{AE64821A-D455-4F78-A4F3-423564F92D1F}"/>
    <cellStyle name="Comma 3 7" xfId="50" xr:uid="{00000000-0005-0000-0000-00001F000000}"/>
    <cellStyle name="Comma 3 7 2" xfId="67" xr:uid="{00000000-0005-0000-0000-000020000000}"/>
    <cellStyle name="Comma 3 7 3" xfId="108" xr:uid="{B89F759E-27D3-438F-953B-75B19A6E1E44}"/>
    <cellStyle name="Comma 4" xfId="13" xr:uid="{00000000-0005-0000-0000-000021000000}"/>
    <cellStyle name="Comma 4 2" xfId="44" xr:uid="{00000000-0005-0000-0000-000022000000}"/>
    <cellStyle name="Comma 4 2 2" xfId="61" xr:uid="{00000000-0005-0000-0000-000023000000}"/>
    <cellStyle name="Comma 4 2 3" xfId="100" xr:uid="{2951D30E-D5DF-461A-8962-7CA7EF15DE21}"/>
    <cellStyle name="Comma 4 3" xfId="53" xr:uid="{00000000-0005-0000-0000-000024000000}"/>
    <cellStyle name="Comma 4 4" xfId="86" xr:uid="{192A4DCF-062F-4402-AD21-CDA3CACDB54D}"/>
    <cellStyle name="Comma 5" xfId="19" xr:uid="{00000000-0005-0000-0000-000025000000}"/>
    <cellStyle name="Comma 5 2" xfId="88" xr:uid="{CF3F959D-9F88-4F86-B500-BD25C30D6028}"/>
    <cellStyle name="Comma 6" xfId="42" xr:uid="{00000000-0005-0000-0000-000026000000}"/>
    <cellStyle name="Comma 6 2" xfId="59" xr:uid="{00000000-0005-0000-0000-000027000000}"/>
    <cellStyle name="Comma 6 3" xfId="104" xr:uid="{D3EC5FCF-4B24-42F9-95A3-EE20C6A41DD0}"/>
    <cellStyle name="Comma 7" xfId="52" xr:uid="{00000000-0005-0000-0000-000028000000}"/>
    <cellStyle name="Comma 8" xfId="92" xr:uid="{1FBD5C37-CC83-4054-9349-EFA7DF79BF90}"/>
    <cellStyle name="comma zerodec" xfId="20" xr:uid="{00000000-0005-0000-0000-000029000000}"/>
    <cellStyle name="Currency 2" xfId="79" xr:uid="{CC2275F2-7F4A-40AD-A65C-FE2981C6268A}"/>
    <cellStyle name="Currency1" xfId="21" xr:uid="{00000000-0005-0000-0000-00002A000000}"/>
    <cellStyle name="Dollar (zero dec)" xfId="22" xr:uid="{00000000-0005-0000-0000-00002B000000}"/>
    <cellStyle name="E&amp;Y House" xfId="23" xr:uid="{00000000-0005-0000-0000-00002C000000}"/>
    <cellStyle name="Followed Hyperlink" xfId="82" xr:uid="{2D0E6CB8-ABC1-4AD2-986A-95C1B612352D}"/>
    <cellStyle name="Grey" xfId="24" xr:uid="{00000000-0005-0000-0000-00002D000000}"/>
    <cellStyle name="Hyperlink" xfId="84" xr:uid="{04BF0737-64A5-4F70-AEA9-2C1E10ED6C72}"/>
    <cellStyle name="Hyperlink 2" xfId="90" xr:uid="{A8E1ECD2-78BC-4D4D-B41F-3DCC6B49A8FF}"/>
    <cellStyle name="Hyperlink 4" xfId="98" xr:uid="{3E67F604-6C62-474E-A62A-8B75EA37223C}"/>
    <cellStyle name="Input [yellow]" xfId="25" xr:uid="{00000000-0005-0000-0000-00002E000000}"/>
    <cellStyle name="no dec" xfId="26" xr:uid="{00000000-0005-0000-0000-00002F000000}"/>
    <cellStyle name="Normal" xfId="0" builtinId="0"/>
    <cellStyle name="Normal - Style1" xfId="27" xr:uid="{00000000-0005-0000-0000-000031000000}"/>
    <cellStyle name="Normal 10 11" xfId="87" xr:uid="{16790AD2-8050-4EED-B1D0-6FF013EA3546}"/>
    <cellStyle name="Normal 11 4" xfId="91" xr:uid="{67F32649-6A57-412F-B638-987574B85FC1}"/>
    <cellStyle name="Normal 14" xfId="6" xr:uid="{00000000-0005-0000-0000-000032000000}"/>
    <cellStyle name="Normal 2" xfId="4" xr:uid="{00000000-0005-0000-0000-000033000000}"/>
    <cellStyle name="Normal 2 10 4" xfId="73" xr:uid="{9F4243EC-4A20-41F9-A319-73445B03E576}"/>
    <cellStyle name="Normal 2 13" xfId="99" xr:uid="{42F5659B-654D-4BAC-A066-30AC72513035}"/>
    <cellStyle name="Normal 2 2" xfId="9" xr:uid="{00000000-0005-0000-0000-000034000000}"/>
    <cellStyle name="Normal 2 2 2" xfId="106" xr:uid="{9AC9D992-5122-4925-9045-26B98DFC7850}"/>
    <cellStyle name="Normal 2 2 3" xfId="80" xr:uid="{2DFB53C9-3FC3-4A83-A08B-CFB80162CC11}"/>
    <cellStyle name="Normal 2 21" xfId="1" xr:uid="{00000000-0005-0000-0000-000035000000}"/>
    <cellStyle name="Normal 2 21 2" xfId="105" xr:uid="{9A1059FB-EE1D-4E6B-8D6F-76C06F600C6F}"/>
    <cellStyle name="Normal 2 3" xfId="28" xr:uid="{00000000-0005-0000-0000-000036000000}"/>
    <cellStyle name="Normal 2 4" xfId="74" xr:uid="{42C70E8B-3EC6-4834-92E7-A40E5DCE053C}"/>
    <cellStyle name="Normal 213" xfId="95" xr:uid="{4E21A605-D22C-470F-83A2-FA1AF1944D04}"/>
    <cellStyle name="Normal 3" xfId="7" xr:uid="{00000000-0005-0000-0000-000037000000}"/>
    <cellStyle name="Normal 3 2" xfId="76" xr:uid="{E84F3D41-F5C0-44A3-AF94-F45671BC0F8E}"/>
    <cellStyle name="Normal 3 2 2" xfId="11" xr:uid="{00000000-0005-0000-0000-000038000000}"/>
    <cellStyle name="Normal 3 2 2 2" xfId="107" xr:uid="{0EF0B522-6BB6-48FC-BF5A-8A8C48274B5F}"/>
    <cellStyle name="Normal 3 3" xfId="83" xr:uid="{965ADDAA-D0D0-4BE9-BA0C-AD886B42B6E5}"/>
    <cellStyle name="Normal 3 4" xfId="75" xr:uid="{6C320F79-F3F1-4297-807F-5B6132AEEB25}"/>
    <cellStyle name="Normal 4" xfId="29" xr:uid="{00000000-0005-0000-0000-000039000000}"/>
    <cellStyle name="Normal 4 2" xfId="89" xr:uid="{4DE9C65B-A76F-437F-A373-3072775F8939}"/>
    <cellStyle name="Normal 5" xfId="70" xr:uid="{00000000-0005-0000-0000-00003A000000}"/>
    <cellStyle name="Normal 5 2" xfId="85" xr:uid="{DC88AECF-9441-4C69-A166-0ECCE21E50E9}"/>
    <cellStyle name="Normal 6" xfId="103" xr:uid="{E1F51754-F442-485C-9113-ADF677C1C593}"/>
    <cellStyle name="Normal 6 2" xfId="30" xr:uid="{00000000-0005-0000-0000-00003B000000}"/>
    <cellStyle name="Normal 7 2" xfId="31" xr:uid="{00000000-0005-0000-0000-00003C000000}"/>
    <cellStyle name="Normal 75" xfId="3" xr:uid="{00000000-0005-0000-0000-00003D000000}"/>
    <cellStyle name="Normal 8 2" xfId="94" xr:uid="{C2831CD3-83CB-4E6D-8493-F366B220229F}"/>
    <cellStyle name="Normal_BS&amp;PLT Q1'2006" xfId="8" xr:uid="{00000000-0005-0000-0000-00003E000000}"/>
    <cellStyle name="Percent" xfId="111" builtinId="5"/>
    <cellStyle name="Percent [2]" xfId="32" xr:uid="{00000000-0005-0000-0000-00003F000000}"/>
    <cellStyle name="Percent 2" xfId="81" xr:uid="{8A8B77FD-9A98-489C-9D3B-6D5EDEFE9D5F}"/>
    <cellStyle name="Percent 2 2" xfId="97" xr:uid="{761309A2-2383-4996-89DD-ACD2AB8767D0}"/>
    <cellStyle name="Percent 4 2" xfId="96" xr:uid="{94F9C914-C5BD-4F83-8401-7C593379B1AE}"/>
    <cellStyle name="Quantity" xfId="33" xr:uid="{00000000-0005-0000-0000-000040000000}"/>
    <cellStyle name="Total 2" xfId="34" xr:uid="{00000000-0005-0000-0000-000041000000}"/>
    <cellStyle name="เครื่องหมายจุลภาค [0]_PERSONAL" xfId="35" xr:uid="{00000000-0005-0000-0000-000042000000}"/>
    <cellStyle name="เครื่องหมายจุลภาค_PERSONAL" xfId="36" xr:uid="{00000000-0005-0000-0000-000043000000}"/>
    <cellStyle name="เครื่องหมายสกุลเงิน [0]_1" xfId="37" xr:uid="{00000000-0005-0000-0000-000044000000}"/>
    <cellStyle name="เครื่องหมายสกุลเงิน_1" xfId="38" xr:uid="{00000000-0005-0000-0000-000045000000}"/>
    <cellStyle name="เชื่อมโยงหลายมิติ" xfId="39" xr:uid="{00000000-0005-0000-0000-000046000000}"/>
    <cellStyle name="ตามการเชื่อมโยงหลายมิติ" xfId="40" xr:uid="{00000000-0005-0000-0000-000047000000}"/>
    <cellStyle name="ปกติ 2" xfId="71" xr:uid="{00000000-0005-0000-0000-000048000000}"/>
    <cellStyle name="ปกติ_1" xfId="41" xr:uid="{00000000-0005-0000-0000-000049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AFAFA"/>
      <color rgb="FF9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9"/>
  <sheetViews>
    <sheetView tabSelected="1" topLeftCell="A4" zoomScaleNormal="100" zoomScaleSheetLayoutView="100" zoomScalePageLayoutView="90" workbookViewId="0">
      <selection activeCell="F16" sqref="F16"/>
    </sheetView>
  </sheetViews>
  <sheetFormatPr defaultColWidth="9.109375" defaultRowHeight="21.75" customHeight="1"/>
  <cols>
    <col min="1" max="2" width="1.44140625" style="3" customWidth="1"/>
    <col min="3" max="3" width="27" style="3" customWidth="1"/>
    <col min="4" max="4" width="8.33203125" style="2" customWidth="1"/>
    <col min="5" max="5" width="0.88671875" style="3" customWidth="1"/>
    <col min="6" max="6" width="13.6640625" style="4" customWidth="1"/>
    <col min="7" max="7" width="0.88671875" style="3" customWidth="1"/>
    <col min="8" max="8" width="12.6640625" style="4" customWidth="1"/>
    <col min="9" max="9" width="0.88671875" style="3" customWidth="1"/>
    <col min="10" max="10" width="13.6640625" style="4" customWidth="1"/>
    <col min="11" max="11" width="0.88671875" style="3" customWidth="1"/>
    <col min="12" max="12" width="12.6640625" style="4" customWidth="1"/>
    <col min="13" max="16384" width="9.109375" style="3"/>
  </cols>
  <sheetData>
    <row r="1" spans="1:12" ht="21.75" customHeight="1">
      <c r="A1" s="1" t="s">
        <v>35</v>
      </c>
      <c r="B1" s="1"/>
      <c r="C1" s="1"/>
    </row>
    <row r="2" spans="1:12" ht="21.75" customHeight="1">
      <c r="A2" s="1" t="s">
        <v>82</v>
      </c>
      <c r="B2" s="1"/>
      <c r="C2" s="1"/>
    </row>
    <row r="3" spans="1:12" ht="21.75" customHeight="1">
      <c r="A3" s="5" t="s">
        <v>122</v>
      </c>
      <c r="B3" s="5"/>
      <c r="C3" s="5"/>
      <c r="D3" s="6"/>
      <c r="E3" s="7"/>
      <c r="F3" s="8"/>
      <c r="G3" s="7"/>
      <c r="H3" s="8"/>
      <c r="I3" s="7"/>
      <c r="J3" s="8"/>
      <c r="K3" s="7"/>
      <c r="L3" s="8"/>
    </row>
    <row r="4" spans="1:12" ht="21.75" customHeight="1">
      <c r="A4" s="1"/>
      <c r="B4" s="1"/>
      <c r="C4" s="1"/>
    </row>
    <row r="5" spans="1:12" ht="21.75" customHeight="1">
      <c r="A5" s="1"/>
      <c r="B5" s="1"/>
      <c r="C5" s="1"/>
      <c r="F5" s="108" t="s">
        <v>172</v>
      </c>
      <c r="G5" s="108"/>
      <c r="H5" s="108"/>
      <c r="I5" s="87"/>
      <c r="J5" s="108" t="s">
        <v>133</v>
      </c>
      <c r="K5" s="108"/>
      <c r="L5" s="108"/>
    </row>
    <row r="6" spans="1:12" ht="21.75" customHeight="1">
      <c r="A6" s="1"/>
      <c r="B6" s="1"/>
      <c r="C6" s="1"/>
      <c r="F6" s="86" t="s">
        <v>23</v>
      </c>
      <c r="H6" s="9" t="s">
        <v>32</v>
      </c>
      <c r="J6" s="86" t="s">
        <v>23</v>
      </c>
      <c r="L6" s="9" t="s">
        <v>32</v>
      </c>
    </row>
    <row r="7" spans="1:12" ht="21.75" customHeight="1">
      <c r="A7" s="1"/>
      <c r="B7" s="1"/>
      <c r="C7" s="1"/>
      <c r="F7" s="9" t="s">
        <v>123</v>
      </c>
      <c r="H7" s="9" t="s">
        <v>24</v>
      </c>
      <c r="J7" s="9" t="s">
        <v>123</v>
      </c>
      <c r="L7" s="9" t="s">
        <v>24</v>
      </c>
    </row>
    <row r="8" spans="1:12" ht="21.75" customHeight="1">
      <c r="A8" s="10"/>
      <c r="B8" s="10"/>
      <c r="C8" s="10"/>
      <c r="D8" s="11"/>
      <c r="E8" s="11"/>
      <c r="F8" s="9" t="s">
        <v>113</v>
      </c>
      <c r="G8" s="11"/>
      <c r="H8" s="9" t="s">
        <v>34</v>
      </c>
      <c r="I8" s="11"/>
      <c r="J8" s="9" t="s">
        <v>113</v>
      </c>
      <c r="K8" s="11"/>
      <c r="L8" s="9" t="s">
        <v>34</v>
      </c>
    </row>
    <row r="9" spans="1:12" ht="21.75" customHeight="1">
      <c r="A9" s="10"/>
      <c r="B9" s="10"/>
      <c r="C9" s="10"/>
      <c r="D9" s="12" t="s">
        <v>7</v>
      </c>
      <c r="E9" s="11"/>
      <c r="F9" s="13" t="s">
        <v>6</v>
      </c>
      <c r="G9" s="11"/>
      <c r="H9" s="13" t="s">
        <v>6</v>
      </c>
      <c r="I9" s="11"/>
      <c r="J9" s="13" t="s">
        <v>6</v>
      </c>
      <c r="K9" s="11"/>
      <c r="L9" s="13" t="s">
        <v>6</v>
      </c>
    </row>
    <row r="10" spans="1:12" ht="8.1" customHeight="1">
      <c r="A10" s="10"/>
      <c r="B10" s="10"/>
      <c r="C10" s="10"/>
      <c r="D10" s="11"/>
      <c r="E10" s="11"/>
      <c r="F10" s="14"/>
      <c r="G10" s="11"/>
      <c r="H10" s="15"/>
      <c r="I10" s="11"/>
      <c r="J10" s="14"/>
      <c r="K10" s="11"/>
      <c r="L10" s="15"/>
    </row>
    <row r="11" spans="1:12" ht="21.75" customHeight="1">
      <c r="A11" s="1" t="s">
        <v>12</v>
      </c>
      <c r="B11" s="1"/>
      <c r="C11" s="1"/>
      <c r="D11" s="11"/>
      <c r="E11" s="11"/>
      <c r="F11" s="16"/>
      <c r="G11" s="11"/>
      <c r="H11" s="15"/>
      <c r="I11" s="11"/>
      <c r="J11" s="16"/>
      <c r="K11" s="11"/>
      <c r="L11" s="15"/>
    </row>
    <row r="12" spans="1:12" ht="8.1" customHeight="1">
      <c r="A12" s="10"/>
      <c r="B12" s="10"/>
      <c r="C12" s="10"/>
      <c r="D12" s="11"/>
      <c r="E12" s="11"/>
      <c r="F12" s="14"/>
      <c r="G12" s="11"/>
      <c r="H12" s="15"/>
      <c r="I12" s="11"/>
      <c r="J12" s="14"/>
      <c r="K12" s="11"/>
      <c r="L12" s="15"/>
    </row>
    <row r="13" spans="1:12" ht="21.75" customHeight="1">
      <c r="A13" s="1" t="s">
        <v>11</v>
      </c>
      <c r="B13" s="1"/>
      <c r="C13" s="1"/>
      <c r="D13" s="11"/>
      <c r="E13" s="11"/>
      <c r="F13" s="14"/>
      <c r="G13" s="11"/>
      <c r="H13" s="15"/>
      <c r="I13" s="11"/>
      <c r="J13" s="14"/>
      <c r="K13" s="11"/>
      <c r="L13" s="15"/>
    </row>
    <row r="14" spans="1:12" ht="8.1" customHeight="1">
      <c r="A14" s="10"/>
      <c r="B14" s="10"/>
      <c r="C14" s="10"/>
      <c r="D14" s="11"/>
      <c r="E14" s="11"/>
      <c r="F14" s="17"/>
      <c r="G14" s="11"/>
      <c r="H14" s="15"/>
      <c r="I14" s="11"/>
      <c r="J14" s="17"/>
      <c r="K14" s="11"/>
      <c r="L14" s="15"/>
    </row>
    <row r="15" spans="1:12" ht="21.75" customHeight="1">
      <c r="A15" s="3" t="s">
        <v>10</v>
      </c>
      <c r="C15" s="1"/>
      <c r="D15" s="19">
        <v>7</v>
      </c>
      <c r="E15" s="19"/>
      <c r="F15" s="20">
        <v>225638022</v>
      </c>
      <c r="G15" s="19"/>
      <c r="H15" s="21">
        <v>229186892</v>
      </c>
      <c r="I15" s="19"/>
      <c r="J15" s="20">
        <v>225638022</v>
      </c>
      <c r="K15" s="19"/>
      <c r="L15" s="21">
        <v>229186892</v>
      </c>
    </row>
    <row r="16" spans="1:12" ht="21.75" customHeight="1">
      <c r="A16" s="3" t="s">
        <v>114</v>
      </c>
      <c r="C16" s="1"/>
      <c r="D16" s="19">
        <v>8</v>
      </c>
      <c r="E16" s="19"/>
      <c r="F16" s="20">
        <v>0</v>
      </c>
      <c r="G16" s="19"/>
      <c r="H16" s="21">
        <v>20241326</v>
      </c>
      <c r="I16" s="19"/>
      <c r="J16" s="20">
        <v>0</v>
      </c>
      <c r="K16" s="19"/>
      <c r="L16" s="21">
        <v>20241326</v>
      </c>
    </row>
    <row r="17" spans="1:12" ht="21.75" customHeight="1">
      <c r="A17" s="3" t="s">
        <v>144</v>
      </c>
      <c r="C17" s="1"/>
      <c r="D17" s="19">
        <v>9</v>
      </c>
      <c r="E17" s="19"/>
      <c r="F17" s="20">
        <v>127241591</v>
      </c>
      <c r="G17" s="19"/>
      <c r="H17" s="21">
        <v>136872207</v>
      </c>
      <c r="I17" s="19"/>
      <c r="J17" s="20">
        <v>127241591</v>
      </c>
      <c r="K17" s="19"/>
      <c r="L17" s="21">
        <v>136872207</v>
      </c>
    </row>
    <row r="18" spans="1:12" ht="21.75" customHeight="1">
      <c r="A18" s="3" t="s">
        <v>145</v>
      </c>
      <c r="C18" s="1"/>
      <c r="D18" s="19">
        <v>10</v>
      </c>
      <c r="E18" s="19"/>
      <c r="F18" s="20">
        <v>3000000</v>
      </c>
      <c r="G18" s="19"/>
      <c r="H18" s="21">
        <v>0</v>
      </c>
      <c r="I18" s="19"/>
      <c r="J18" s="20">
        <v>3000000</v>
      </c>
      <c r="K18" s="19"/>
      <c r="L18" s="21">
        <v>0</v>
      </c>
    </row>
    <row r="19" spans="1:12" ht="21.75" customHeight="1">
      <c r="A19" s="3" t="s">
        <v>37</v>
      </c>
      <c r="C19" s="1"/>
      <c r="D19" s="19">
        <v>11</v>
      </c>
      <c r="E19" s="19"/>
      <c r="F19" s="20">
        <v>27300166</v>
      </c>
      <c r="G19" s="19"/>
      <c r="H19" s="21">
        <v>35006125</v>
      </c>
      <c r="I19" s="19"/>
      <c r="J19" s="20">
        <v>27300166</v>
      </c>
      <c r="K19" s="19"/>
      <c r="L19" s="21">
        <v>35006125</v>
      </c>
    </row>
    <row r="20" spans="1:12" ht="21.75" customHeight="1">
      <c r="A20" s="3" t="s">
        <v>38</v>
      </c>
      <c r="C20" s="1"/>
      <c r="D20" s="19">
        <v>6</v>
      </c>
      <c r="E20" s="19"/>
      <c r="F20" s="22">
        <v>0</v>
      </c>
      <c r="G20" s="19"/>
      <c r="H20" s="21">
        <v>423060</v>
      </c>
      <c r="I20" s="19"/>
      <c r="J20" s="22">
        <v>0</v>
      </c>
      <c r="K20" s="19"/>
      <c r="L20" s="21">
        <v>423060</v>
      </c>
    </row>
    <row r="21" spans="1:12" ht="21.75" customHeight="1">
      <c r="A21" s="3" t="s">
        <v>25</v>
      </c>
      <c r="C21" s="1"/>
      <c r="D21" s="19"/>
      <c r="E21" s="19"/>
      <c r="F21" s="23">
        <v>4845965</v>
      </c>
      <c r="G21" s="19"/>
      <c r="H21" s="24">
        <v>5330305</v>
      </c>
      <c r="I21" s="19"/>
      <c r="J21" s="23">
        <v>4845965</v>
      </c>
      <c r="K21" s="19"/>
      <c r="L21" s="24">
        <v>5330305</v>
      </c>
    </row>
    <row r="22" spans="1:12" ht="8.1" customHeight="1">
      <c r="A22" s="25"/>
      <c r="B22" s="25"/>
      <c r="C22" s="25"/>
      <c r="D22" s="19"/>
      <c r="E22" s="19"/>
      <c r="F22" s="14"/>
      <c r="G22" s="19"/>
      <c r="H22" s="15"/>
      <c r="I22" s="19"/>
      <c r="J22" s="14"/>
      <c r="K22" s="19"/>
      <c r="L22" s="15"/>
    </row>
    <row r="23" spans="1:12" ht="21.75" customHeight="1">
      <c r="A23" s="1" t="s">
        <v>9</v>
      </c>
      <c r="C23" s="1"/>
      <c r="D23" s="19"/>
      <c r="E23" s="19"/>
      <c r="F23" s="23">
        <f>SUM(F15:F22)</f>
        <v>388025744</v>
      </c>
      <c r="G23" s="19"/>
      <c r="H23" s="26">
        <f>SUM(H15:H22)</f>
        <v>427059915</v>
      </c>
      <c r="I23" s="19"/>
      <c r="J23" s="23">
        <f>SUM(J15:J22)</f>
        <v>388025744</v>
      </c>
      <c r="K23" s="19"/>
      <c r="L23" s="26">
        <f>SUM(L15:L22)</f>
        <v>427059915</v>
      </c>
    </row>
    <row r="24" spans="1:12" ht="21.75" customHeight="1">
      <c r="A24" s="1"/>
      <c r="C24" s="1"/>
      <c r="D24" s="19"/>
      <c r="E24" s="19"/>
      <c r="F24" s="16"/>
      <c r="G24" s="19"/>
      <c r="H24" s="15"/>
      <c r="I24" s="19"/>
      <c r="J24" s="16"/>
      <c r="K24" s="19"/>
      <c r="L24" s="15"/>
    </row>
    <row r="25" spans="1:12" ht="19.8">
      <c r="A25" s="1" t="s">
        <v>26</v>
      </c>
      <c r="C25" s="1"/>
      <c r="D25" s="19"/>
      <c r="E25" s="19"/>
      <c r="F25" s="14"/>
      <c r="G25" s="19"/>
      <c r="H25" s="15"/>
      <c r="I25" s="19"/>
      <c r="J25" s="14"/>
      <c r="K25" s="19"/>
      <c r="L25" s="15"/>
    </row>
    <row r="26" spans="1:12" ht="8.1" customHeight="1">
      <c r="A26" s="1"/>
      <c r="C26" s="1"/>
      <c r="D26" s="19"/>
      <c r="E26" s="19"/>
      <c r="F26" s="14"/>
      <c r="G26" s="19"/>
      <c r="H26" s="15"/>
      <c r="I26" s="19"/>
      <c r="J26" s="14"/>
      <c r="K26" s="19"/>
      <c r="L26" s="15"/>
    </row>
    <row r="27" spans="1:12" ht="19.8">
      <c r="A27" s="3" t="s">
        <v>114</v>
      </c>
      <c r="C27" s="1"/>
      <c r="D27" s="19">
        <v>8</v>
      </c>
      <c r="E27" s="19"/>
      <c r="F27" s="20">
        <v>21451644</v>
      </c>
      <c r="G27" s="19"/>
      <c r="H27" s="15">
        <v>0</v>
      </c>
      <c r="I27" s="19"/>
      <c r="J27" s="20">
        <v>21451644</v>
      </c>
      <c r="K27" s="19"/>
      <c r="L27" s="15">
        <v>0</v>
      </c>
    </row>
    <row r="28" spans="1:12" ht="19.8">
      <c r="A28" s="3" t="s">
        <v>39</v>
      </c>
      <c r="C28" s="1"/>
      <c r="D28" s="19">
        <v>12</v>
      </c>
      <c r="E28" s="19"/>
      <c r="F28" s="17">
        <v>8412000</v>
      </c>
      <c r="G28" s="19"/>
      <c r="H28" s="27">
        <v>6112000</v>
      </c>
      <c r="I28" s="19"/>
      <c r="J28" s="17">
        <v>8412000</v>
      </c>
      <c r="K28" s="19"/>
      <c r="L28" s="27">
        <v>6112000</v>
      </c>
    </row>
    <row r="29" spans="1:12" ht="19.8">
      <c r="A29" s="3" t="s">
        <v>143</v>
      </c>
      <c r="C29" s="1"/>
      <c r="D29" s="19">
        <v>13</v>
      </c>
      <c r="F29" s="17">
        <v>1996935</v>
      </c>
      <c r="G29" s="19"/>
      <c r="H29" s="27">
        <v>0</v>
      </c>
      <c r="I29" s="19"/>
      <c r="J29" s="17">
        <v>2000000</v>
      </c>
      <c r="K29" s="19"/>
      <c r="L29" s="27">
        <v>0</v>
      </c>
    </row>
    <row r="30" spans="1:12" ht="21.75" customHeight="1">
      <c r="A30" s="3" t="s">
        <v>40</v>
      </c>
      <c r="C30" s="1"/>
      <c r="D30" s="2">
        <v>14</v>
      </c>
      <c r="E30" s="19"/>
      <c r="F30" s="17">
        <v>35418672</v>
      </c>
      <c r="G30" s="19"/>
      <c r="H30" s="27">
        <v>37471310</v>
      </c>
      <c r="I30" s="19"/>
      <c r="J30" s="17">
        <v>35418672</v>
      </c>
      <c r="K30" s="19"/>
      <c r="L30" s="27">
        <v>37471310</v>
      </c>
    </row>
    <row r="31" spans="1:12" ht="21.75" customHeight="1">
      <c r="A31" s="3" t="s">
        <v>41</v>
      </c>
      <c r="C31" s="1"/>
      <c r="D31" s="19">
        <v>15</v>
      </c>
      <c r="E31" s="19"/>
      <c r="F31" s="17">
        <v>13172077</v>
      </c>
      <c r="G31" s="19"/>
      <c r="H31" s="27">
        <v>11606965</v>
      </c>
      <c r="I31" s="19"/>
      <c r="J31" s="17">
        <v>13172077</v>
      </c>
      <c r="K31" s="19"/>
      <c r="L31" s="27">
        <v>11606965</v>
      </c>
    </row>
    <row r="32" spans="1:12" ht="21.75" customHeight="1">
      <c r="A32" s="3" t="s">
        <v>42</v>
      </c>
      <c r="C32" s="1"/>
      <c r="D32" s="19">
        <v>16</v>
      </c>
      <c r="E32" s="19"/>
      <c r="F32" s="17">
        <v>3029667</v>
      </c>
      <c r="G32" s="19"/>
      <c r="H32" s="27">
        <v>3329922</v>
      </c>
      <c r="I32" s="19"/>
      <c r="J32" s="17">
        <v>3029667</v>
      </c>
      <c r="K32" s="19"/>
      <c r="L32" s="27">
        <v>3329922</v>
      </c>
    </row>
    <row r="33" spans="1:12" ht="21.75" customHeight="1">
      <c r="A33" s="3" t="s">
        <v>27</v>
      </c>
      <c r="C33" s="1"/>
      <c r="D33" s="19"/>
      <c r="E33" s="19"/>
      <c r="F33" s="17">
        <v>2506191</v>
      </c>
      <c r="G33" s="19"/>
      <c r="H33" s="27">
        <v>2807325</v>
      </c>
      <c r="I33" s="19"/>
      <c r="J33" s="17">
        <v>2506191</v>
      </c>
      <c r="K33" s="19"/>
      <c r="L33" s="27">
        <v>2807325</v>
      </c>
    </row>
    <row r="34" spans="1:12" ht="21.75" customHeight="1">
      <c r="A34" s="3" t="s">
        <v>43</v>
      </c>
      <c r="C34" s="1"/>
      <c r="D34" s="19"/>
      <c r="E34" s="19"/>
      <c r="F34" s="23">
        <v>41063</v>
      </c>
      <c r="G34" s="19"/>
      <c r="H34" s="24">
        <v>42774</v>
      </c>
      <c r="I34" s="19"/>
      <c r="J34" s="23">
        <v>41063</v>
      </c>
      <c r="K34" s="19"/>
      <c r="L34" s="24">
        <v>42774</v>
      </c>
    </row>
    <row r="35" spans="1:12" ht="6" customHeight="1">
      <c r="A35" s="1"/>
      <c r="C35" s="1"/>
      <c r="D35" s="19"/>
      <c r="E35" s="19"/>
      <c r="F35" s="20"/>
      <c r="G35" s="19"/>
      <c r="H35" s="15"/>
      <c r="I35" s="19"/>
      <c r="J35" s="20"/>
      <c r="K35" s="19"/>
      <c r="L35" s="15"/>
    </row>
    <row r="36" spans="1:12" ht="21.75" customHeight="1">
      <c r="A36" s="1" t="s">
        <v>28</v>
      </c>
      <c r="C36" s="1"/>
      <c r="D36" s="19"/>
      <c r="E36" s="19"/>
      <c r="F36" s="26">
        <f>SUM(F27:F35)</f>
        <v>86028249</v>
      </c>
      <c r="G36" s="19"/>
      <c r="H36" s="26">
        <f>SUM(H28:H35)</f>
        <v>61370296</v>
      </c>
      <c r="I36" s="19"/>
      <c r="J36" s="26">
        <f>SUM(J27:J35)</f>
        <v>86031314</v>
      </c>
      <c r="K36" s="19"/>
      <c r="L36" s="26">
        <f>SUM(L28:L35)</f>
        <v>61370296</v>
      </c>
    </row>
    <row r="37" spans="1:12" ht="6" customHeight="1">
      <c r="A37" s="1"/>
      <c r="C37" s="1"/>
      <c r="D37" s="19"/>
      <c r="E37" s="19"/>
      <c r="F37" s="15"/>
      <c r="G37" s="19"/>
      <c r="H37" s="15"/>
      <c r="I37" s="19"/>
      <c r="J37" s="15"/>
      <c r="K37" s="19"/>
      <c r="L37" s="15"/>
    </row>
    <row r="38" spans="1:12" ht="21.75" customHeight="1" thickBot="1">
      <c r="A38" s="1" t="s">
        <v>8</v>
      </c>
      <c r="C38" s="1"/>
      <c r="D38" s="19"/>
      <c r="E38" s="19"/>
      <c r="F38" s="28">
        <f>SUM(F23,F36)</f>
        <v>474053993</v>
      </c>
      <c r="G38" s="19"/>
      <c r="H38" s="28">
        <f>SUM(H23,H36)</f>
        <v>488430211</v>
      </c>
      <c r="I38" s="19"/>
      <c r="J38" s="28">
        <f>SUM(J23,J36)</f>
        <v>474057058</v>
      </c>
      <c r="K38" s="19"/>
      <c r="L38" s="28">
        <f>SUM(L23,L36)</f>
        <v>488430211</v>
      </c>
    </row>
    <row r="39" spans="1:12" ht="21.75" customHeight="1" thickTop="1">
      <c r="A39" s="1"/>
      <c r="C39" s="1"/>
      <c r="D39" s="19"/>
      <c r="E39" s="19"/>
      <c r="F39" s="15"/>
      <c r="G39" s="19"/>
      <c r="H39" s="15"/>
      <c r="I39" s="19"/>
      <c r="J39" s="15"/>
      <c r="K39" s="19"/>
      <c r="L39" s="15"/>
    </row>
    <row r="40" spans="1:12" ht="21.75" customHeight="1">
      <c r="A40" s="1"/>
      <c r="C40" s="1"/>
      <c r="D40" s="19"/>
      <c r="E40" s="19"/>
      <c r="F40" s="15"/>
      <c r="G40" s="19"/>
      <c r="H40" s="15"/>
      <c r="I40" s="19"/>
      <c r="J40" s="15"/>
      <c r="K40" s="19"/>
      <c r="L40" s="15"/>
    </row>
    <row r="41" spans="1:12" ht="23.25" customHeight="1">
      <c r="A41" s="1"/>
      <c r="C41" s="1"/>
      <c r="D41" s="19"/>
      <c r="E41" s="19"/>
      <c r="F41" s="15"/>
      <c r="G41" s="19"/>
      <c r="H41" s="15"/>
      <c r="I41" s="19"/>
      <c r="J41" s="15"/>
      <c r="K41" s="19"/>
      <c r="L41" s="15"/>
    </row>
    <row r="42" spans="1:12" ht="21.75" customHeight="1">
      <c r="A42" s="1"/>
      <c r="C42" s="1"/>
      <c r="D42" s="19"/>
      <c r="E42" s="19"/>
      <c r="F42" s="15"/>
      <c r="G42" s="19"/>
      <c r="H42" s="15"/>
      <c r="I42" s="19"/>
      <c r="J42" s="15"/>
      <c r="K42" s="19"/>
      <c r="L42" s="15"/>
    </row>
    <row r="43" spans="1:12" ht="10.5" customHeight="1">
      <c r="D43" s="3"/>
      <c r="F43" s="3"/>
      <c r="H43" s="3"/>
      <c r="J43" s="3"/>
      <c r="L43" s="3"/>
    </row>
    <row r="44" spans="1:12" ht="21.75" customHeight="1">
      <c r="A44" s="7" t="s">
        <v>33</v>
      </c>
      <c r="B44" s="7"/>
      <c r="C44" s="7"/>
      <c r="D44" s="6"/>
      <c r="E44" s="7"/>
      <c r="F44" s="8"/>
      <c r="G44" s="7"/>
      <c r="H44" s="8"/>
      <c r="I44" s="7"/>
      <c r="J44" s="8"/>
      <c r="K44" s="7"/>
      <c r="L44" s="8"/>
    </row>
    <row r="45" spans="1:12" ht="21.75" customHeight="1">
      <c r="A45" s="1" t="str">
        <f>+A1</f>
        <v>บริษัท อิทธิฤทธิ์ ไนซ์ คอร์ปอเรชั่น จำกัด (มหาชน)</v>
      </c>
      <c r="B45" s="1"/>
      <c r="C45" s="1"/>
    </row>
    <row r="46" spans="1:12" ht="21.75" customHeight="1">
      <c r="A46" s="1" t="s">
        <v>82</v>
      </c>
      <c r="B46" s="1"/>
      <c r="C46" s="1"/>
    </row>
    <row r="47" spans="1:12" ht="21.75" customHeight="1">
      <c r="A47" s="5" t="str">
        <f>A3</f>
        <v>ณ วันที่ 30 มิถุนายน พ.ศ. 2568</v>
      </c>
      <c r="B47" s="5"/>
      <c r="C47" s="5"/>
      <c r="D47" s="6"/>
      <c r="E47" s="7"/>
      <c r="F47" s="8"/>
      <c r="G47" s="7"/>
      <c r="H47" s="8"/>
      <c r="I47" s="7"/>
      <c r="J47" s="8"/>
      <c r="K47" s="7"/>
      <c r="L47" s="8"/>
    </row>
    <row r="48" spans="1:12" ht="21.75" customHeight="1">
      <c r="A48" s="1"/>
      <c r="B48" s="1"/>
      <c r="C48" s="1"/>
    </row>
    <row r="49" spans="1:12" ht="21.75" customHeight="1">
      <c r="A49" s="1"/>
      <c r="B49" s="1"/>
      <c r="C49" s="1"/>
      <c r="F49" s="108" t="s">
        <v>172</v>
      </c>
      <c r="G49" s="108"/>
      <c r="H49" s="108"/>
      <c r="I49" s="87"/>
      <c r="J49" s="108" t="s">
        <v>133</v>
      </c>
      <c r="K49" s="108"/>
      <c r="L49" s="108"/>
    </row>
    <row r="50" spans="1:12" ht="21.75" customHeight="1">
      <c r="A50" s="1"/>
      <c r="B50" s="1"/>
      <c r="C50" s="1"/>
      <c r="F50" s="86" t="s">
        <v>23</v>
      </c>
      <c r="H50" s="9" t="s">
        <v>32</v>
      </c>
      <c r="J50" s="86" t="s">
        <v>23</v>
      </c>
      <c r="L50" s="9" t="s">
        <v>32</v>
      </c>
    </row>
    <row r="51" spans="1:12" ht="21.75" customHeight="1">
      <c r="A51" s="1"/>
      <c r="B51" s="1"/>
      <c r="C51" s="1"/>
      <c r="F51" s="9" t="s">
        <v>123</v>
      </c>
      <c r="H51" s="9" t="s">
        <v>24</v>
      </c>
      <c r="J51" s="9" t="s">
        <v>123</v>
      </c>
      <c r="L51" s="9" t="s">
        <v>24</v>
      </c>
    </row>
    <row r="52" spans="1:12" ht="21.75" customHeight="1">
      <c r="A52" s="10"/>
      <c r="B52" s="10"/>
      <c r="C52" s="10"/>
      <c r="D52" s="11"/>
      <c r="E52" s="11"/>
      <c r="F52" s="9" t="s">
        <v>113</v>
      </c>
      <c r="G52" s="11"/>
      <c r="H52" s="9" t="s">
        <v>34</v>
      </c>
      <c r="I52" s="11"/>
      <c r="J52" s="9" t="s">
        <v>113</v>
      </c>
      <c r="K52" s="11"/>
      <c r="L52" s="9" t="s">
        <v>34</v>
      </c>
    </row>
    <row r="53" spans="1:12" ht="21.75" customHeight="1">
      <c r="A53" s="10"/>
      <c r="B53" s="10"/>
      <c r="C53" s="10"/>
      <c r="D53" s="12" t="s">
        <v>7</v>
      </c>
      <c r="E53" s="11"/>
      <c r="F53" s="13" t="s">
        <v>6</v>
      </c>
      <c r="G53" s="11"/>
      <c r="H53" s="13" t="s">
        <v>6</v>
      </c>
      <c r="I53" s="11"/>
      <c r="J53" s="13" t="s">
        <v>6</v>
      </c>
      <c r="K53" s="11"/>
      <c r="L53" s="13" t="s">
        <v>6</v>
      </c>
    </row>
    <row r="54" spans="1:12" ht="8.1" customHeight="1">
      <c r="F54" s="14"/>
      <c r="J54" s="14"/>
    </row>
    <row r="55" spans="1:12" ht="21.75" customHeight="1">
      <c r="A55" s="1" t="s">
        <v>16</v>
      </c>
      <c r="B55" s="1"/>
      <c r="C55" s="1"/>
      <c r="F55" s="14"/>
      <c r="J55" s="14"/>
    </row>
    <row r="56" spans="1:12" ht="8.1" customHeight="1">
      <c r="F56" s="14"/>
      <c r="J56" s="14"/>
    </row>
    <row r="57" spans="1:12" ht="21.75" customHeight="1">
      <c r="A57" s="1" t="s">
        <v>5</v>
      </c>
      <c r="B57" s="1"/>
      <c r="C57" s="1"/>
      <c r="F57" s="14"/>
      <c r="J57" s="14"/>
    </row>
    <row r="58" spans="1:12" ht="8.1" customHeight="1">
      <c r="F58" s="14"/>
      <c r="J58" s="14"/>
    </row>
    <row r="59" spans="1:12" ht="21.75" customHeight="1">
      <c r="A59" s="3" t="s">
        <v>44</v>
      </c>
      <c r="D59" s="2">
        <v>17</v>
      </c>
      <c r="F59" s="20">
        <v>48288003</v>
      </c>
      <c r="H59" s="21">
        <v>56084223</v>
      </c>
      <c r="J59" s="20">
        <v>48288003</v>
      </c>
      <c r="L59" s="21">
        <v>56084223</v>
      </c>
    </row>
    <row r="60" spans="1:12" ht="21.75" customHeight="1">
      <c r="A60" s="3" t="s">
        <v>116</v>
      </c>
      <c r="F60" s="20">
        <v>5933219</v>
      </c>
      <c r="H60" s="21">
        <v>3492088</v>
      </c>
      <c r="J60" s="20">
        <v>5933219</v>
      </c>
      <c r="L60" s="21">
        <v>3492088</v>
      </c>
    </row>
    <row r="61" spans="1:12" ht="21.75" customHeight="1">
      <c r="A61" s="3" t="s">
        <v>136</v>
      </c>
      <c r="D61" s="3"/>
      <c r="F61" s="3"/>
      <c r="H61" s="3"/>
      <c r="J61" s="3"/>
      <c r="L61" s="3"/>
    </row>
    <row r="62" spans="1:12" ht="21.75" customHeight="1">
      <c r="B62" s="3" t="s">
        <v>135</v>
      </c>
      <c r="D62" s="2">
        <v>18</v>
      </c>
      <c r="F62" s="20">
        <v>3293092</v>
      </c>
      <c r="H62" s="21">
        <v>3136535</v>
      </c>
      <c r="J62" s="20">
        <v>3293092</v>
      </c>
      <c r="L62" s="21">
        <v>3136535</v>
      </c>
    </row>
    <row r="63" spans="1:12" ht="21.75" customHeight="1">
      <c r="A63" s="3" t="s">
        <v>134</v>
      </c>
      <c r="F63" s="3"/>
      <c r="H63" s="3"/>
      <c r="J63" s="3"/>
      <c r="L63" s="3"/>
    </row>
    <row r="64" spans="1:12" ht="21.75" customHeight="1">
      <c r="B64" s="3" t="s">
        <v>135</v>
      </c>
      <c r="F64" s="20">
        <v>4167199</v>
      </c>
      <c r="H64" s="21">
        <v>3533821</v>
      </c>
      <c r="J64" s="20">
        <v>4167199</v>
      </c>
      <c r="L64" s="21">
        <v>3533821</v>
      </c>
    </row>
    <row r="65" spans="1:12" ht="21.75" customHeight="1">
      <c r="A65" s="3" t="s">
        <v>45</v>
      </c>
      <c r="F65" s="20">
        <v>1974521</v>
      </c>
      <c r="H65" s="21">
        <v>1652424</v>
      </c>
      <c r="J65" s="20">
        <v>1974521</v>
      </c>
      <c r="L65" s="21">
        <v>1652424</v>
      </c>
    </row>
    <row r="66" spans="1:12" ht="21.75" customHeight="1">
      <c r="A66" s="3" t="s">
        <v>46</v>
      </c>
      <c r="D66" s="2">
        <v>6</v>
      </c>
      <c r="F66" s="20">
        <v>0</v>
      </c>
      <c r="H66" s="21">
        <v>16764</v>
      </c>
      <c r="J66" s="20">
        <v>0</v>
      </c>
      <c r="L66" s="21">
        <v>16764</v>
      </c>
    </row>
    <row r="67" spans="1:12" ht="21.75" customHeight="1">
      <c r="A67" s="3" t="s">
        <v>29</v>
      </c>
      <c r="F67" s="29">
        <v>709350</v>
      </c>
      <c r="H67" s="30">
        <v>412271</v>
      </c>
      <c r="J67" s="29">
        <v>709350</v>
      </c>
      <c r="L67" s="30">
        <v>412271</v>
      </c>
    </row>
    <row r="68" spans="1:12" ht="8.1" customHeight="1">
      <c r="F68" s="20"/>
      <c r="J68" s="20"/>
    </row>
    <row r="69" spans="1:12" ht="21.75" customHeight="1">
      <c r="A69" s="1" t="s">
        <v>4</v>
      </c>
      <c r="F69" s="31">
        <f>SUM(F59:F68)</f>
        <v>64365384</v>
      </c>
      <c r="H69" s="8">
        <f>SUM(H59:H68)</f>
        <v>68328126</v>
      </c>
      <c r="J69" s="31">
        <f>SUM(J59:J68)</f>
        <v>64365384</v>
      </c>
      <c r="L69" s="8">
        <f>SUM(L59:L68)</f>
        <v>68328126</v>
      </c>
    </row>
    <row r="70" spans="1:12" ht="21.75" customHeight="1">
      <c r="F70" s="17"/>
      <c r="J70" s="17"/>
    </row>
    <row r="71" spans="1:12" ht="21.75" customHeight="1">
      <c r="A71" s="1" t="s">
        <v>47</v>
      </c>
      <c r="F71" s="17"/>
      <c r="J71" s="17"/>
    </row>
    <row r="72" spans="1:12" ht="8.1" customHeight="1">
      <c r="A72" s="1"/>
      <c r="F72" s="17"/>
      <c r="J72" s="17"/>
    </row>
    <row r="73" spans="1:12" ht="21.75" customHeight="1">
      <c r="A73" s="3" t="s">
        <v>115</v>
      </c>
      <c r="D73" s="2">
        <v>18</v>
      </c>
      <c r="F73" s="17">
        <v>4573291</v>
      </c>
      <c r="H73" s="27">
        <v>6280804</v>
      </c>
      <c r="J73" s="17">
        <v>4573291</v>
      </c>
      <c r="L73" s="27">
        <v>6280804</v>
      </c>
    </row>
    <row r="74" spans="1:12" ht="21.75" customHeight="1">
      <c r="A74" s="3" t="s">
        <v>48</v>
      </c>
      <c r="F74" s="17">
        <v>33207537</v>
      </c>
      <c r="H74" s="27">
        <v>33292548</v>
      </c>
      <c r="J74" s="17">
        <v>33207537</v>
      </c>
      <c r="L74" s="27">
        <v>33292548</v>
      </c>
    </row>
    <row r="75" spans="1:12" ht="21.75" customHeight="1">
      <c r="A75" s="3" t="s">
        <v>49</v>
      </c>
      <c r="D75" s="2">
        <v>19</v>
      </c>
      <c r="F75" s="17">
        <v>951362</v>
      </c>
      <c r="H75" s="27">
        <v>820593</v>
      </c>
      <c r="J75" s="17">
        <v>951362</v>
      </c>
      <c r="L75" s="27">
        <v>820593</v>
      </c>
    </row>
    <row r="76" spans="1:12" ht="21.75" customHeight="1">
      <c r="A76" s="3" t="s">
        <v>112</v>
      </c>
      <c r="F76" s="23">
        <v>5816744</v>
      </c>
      <c r="H76" s="24">
        <v>5455890</v>
      </c>
      <c r="J76" s="23">
        <v>5816744</v>
      </c>
      <c r="L76" s="24">
        <v>5455890</v>
      </c>
    </row>
    <row r="77" spans="1:12" ht="8.1" customHeight="1">
      <c r="F77" s="17"/>
      <c r="J77" s="17"/>
    </row>
    <row r="78" spans="1:12" ht="21.75" customHeight="1">
      <c r="A78" s="1" t="s">
        <v>50</v>
      </c>
      <c r="F78" s="8">
        <f>SUM(F73:F76)</f>
        <v>44548934</v>
      </c>
      <c r="H78" s="8">
        <f>SUM(H73:H76)</f>
        <v>45849835</v>
      </c>
      <c r="J78" s="8">
        <f>SUM(J73:J76)</f>
        <v>44548934</v>
      </c>
      <c r="L78" s="8">
        <f>SUM(L73:L76)</f>
        <v>45849835</v>
      </c>
    </row>
    <row r="79" spans="1:12" ht="8.1" customHeight="1">
      <c r="F79" s="14"/>
      <c r="J79" s="14"/>
    </row>
    <row r="80" spans="1:12" ht="21.75" customHeight="1">
      <c r="A80" s="1" t="s">
        <v>3</v>
      </c>
      <c r="B80" s="1"/>
      <c r="F80" s="8">
        <f>SUM(F69,F78)</f>
        <v>108914318</v>
      </c>
      <c r="H80" s="8">
        <f>SUM(H69,H78)</f>
        <v>114177961</v>
      </c>
      <c r="J80" s="8">
        <f>SUM(J69,J78)</f>
        <v>108914318</v>
      </c>
      <c r="L80" s="8">
        <f>SUM(L69,L78)</f>
        <v>114177961</v>
      </c>
    </row>
    <row r="81" spans="1:12" ht="21.75" customHeight="1">
      <c r="F81" s="17"/>
      <c r="J81" s="17"/>
    </row>
    <row r="82" spans="1:12" ht="19.5" customHeight="1">
      <c r="F82" s="17"/>
      <c r="J82" s="17"/>
    </row>
    <row r="83" spans="1:12" ht="19.5" customHeight="1">
      <c r="F83" s="17"/>
      <c r="J83" s="17"/>
    </row>
    <row r="84" spans="1:12" ht="24" customHeight="1">
      <c r="F84" s="17"/>
      <c r="J84" s="17"/>
    </row>
    <row r="85" spans="1:12" ht="21.75" customHeight="1">
      <c r="F85" s="17"/>
      <c r="J85" s="17"/>
    </row>
    <row r="86" spans="1:12" ht="19.5" customHeight="1">
      <c r="F86" s="17"/>
      <c r="J86" s="17"/>
    </row>
    <row r="87" spans="1:12" ht="21.9" customHeight="1">
      <c r="A87" s="7" t="str">
        <f>+A44</f>
        <v>หมายเหตุประกอบข้อมูลทางการเงินเป็นส่วนหนึ่งของข้อมูลทางการเงินระหว่างกาลนี้</v>
      </c>
      <c r="B87" s="7"/>
      <c r="C87" s="7"/>
      <c r="D87" s="6"/>
      <c r="E87" s="7"/>
      <c r="F87" s="23"/>
      <c r="G87" s="7"/>
      <c r="H87" s="8"/>
      <c r="I87" s="7"/>
      <c r="J87" s="23"/>
      <c r="K87" s="7"/>
      <c r="L87" s="8"/>
    </row>
    <row r="88" spans="1:12" ht="21.75" customHeight="1">
      <c r="A88" s="1" t="str">
        <f>+A1</f>
        <v>บริษัท อิทธิฤทธิ์ ไนซ์ คอร์ปอเรชั่น จำกัด (มหาชน)</v>
      </c>
      <c r="B88" s="1"/>
      <c r="C88" s="1"/>
    </row>
    <row r="89" spans="1:12" ht="21.75" customHeight="1">
      <c r="A89" s="1" t="s">
        <v>82</v>
      </c>
      <c r="B89" s="1"/>
      <c r="C89" s="1"/>
    </row>
    <row r="90" spans="1:12" ht="21.75" customHeight="1">
      <c r="A90" s="5" t="str">
        <f>A47</f>
        <v>ณ วันที่ 30 มิถุนายน พ.ศ. 2568</v>
      </c>
      <c r="B90" s="5"/>
      <c r="C90" s="5"/>
      <c r="D90" s="6"/>
      <c r="E90" s="7"/>
      <c r="F90" s="8"/>
      <c r="G90" s="7"/>
      <c r="H90" s="8"/>
      <c r="I90" s="7"/>
      <c r="J90" s="8"/>
      <c r="K90" s="7"/>
      <c r="L90" s="8"/>
    </row>
    <row r="91" spans="1:12" ht="21.75" customHeight="1">
      <c r="A91" s="1"/>
      <c r="B91" s="1"/>
      <c r="C91" s="1"/>
    </row>
    <row r="92" spans="1:12" ht="21.75" customHeight="1">
      <c r="A92" s="1"/>
      <c r="B92" s="1"/>
      <c r="C92" s="1"/>
      <c r="F92" s="108" t="s">
        <v>172</v>
      </c>
      <c r="G92" s="108"/>
      <c r="H92" s="108"/>
      <c r="I92" s="87"/>
      <c r="J92" s="108" t="s">
        <v>133</v>
      </c>
      <c r="K92" s="108"/>
      <c r="L92" s="108"/>
    </row>
    <row r="93" spans="1:12" ht="21.75" customHeight="1">
      <c r="A93" s="1"/>
      <c r="B93" s="1"/>
      <c r="C93" s="1"/>
      <c r="F93" s="86" t="s">
        <v>23</v>
      </c>
      <c r="H93" s="9" t="s">
        <v>32</v>
      </c>
      <c r="J93" s="86" t="s">
        <v>23</v>
      </c>
      <c r="L93" s="9" t="s">
        <v>32</v>
      </c>
    </row>
    <row r="94" spans="1:12" ht="21.75" customHeight="1">
      <c r="A94" s="1"/>
      <c r="B94" s="1"/>
      <c r="C94" s="1"/>
      <c r="F94" s="9" t="s">
        <v>123</v>
      </c>
      <c r="H94" s="9" t="s">
        <v>24</v>
      </c>
      <c r="J94" s="9" t="s">
        <v>123</v>
      </c>
      <c r="L94" s="9" t="s">
        <v>24</v>
      </c>
    </row>
    <row r="95" spans="1:12" ht="21.75" customHeight="1">
      <c r="A95" s="10"/>
      <c r="B95" s="10"/>
      <c r="C95" s="10"/>
      <c r="D95" s="11"/>
      <c r="E95" s="11"/>
      <c r="F95" s="9" t="s">
        <v>113</v>
      </c>
      <c r="G95" s="11"/>
      <c r="H95" s="9" t="s">
        <v>34</v>
      </c>
      <c r="I95" s="11"/>
      <c r="J95" s="9" t="s">
        <v>113</v>
      </c>
      <c r="K95" s="11"/>
      <c r="L95" s="9" t="s">
        <v>34</v>
      </c>
    </row>
    <row r="96" spans="1:12" ht="21.75" customHeight="1">
      <c r="A96" s="10"/>
      <c r="B96" s="10"/>
      <c r="C96" s="10"/>
      <c r="D96" s="12" t="s">
        <v>7</v>
      </c>
      <c r="E96" s="11"/>
      <c r="F96" s="13" t="s">
        <v>6</v>
      </c>
      <c r="G96" s="11"/>
      <c r="H96" s="13" t="s">
        <v>6</v>
      </c>
      <c r="I96" s="11"/>
      <c r="J96" s="13" t="s">
        <v>6</v>
      </c>
      <c r="K96" s="11"/>
      <c r="L96" s="13" t="s">
        <v>6</v>
      </c>
    </row>
    <row r="97" spans="1:12" ht="8.1" customHeight="1">
      <c r="F97" s="14"/>
      <c r="J97" s="14"/>
    </row>
    <row r="98" spans="1:12" ht="21.75" customHeight="1">
      <c r="A98" s="1" t="s">
        <v>132</v>
      </c>
      <c r="B98" s="1"/>
      <c r="C98" s="1"/>
      <c r="F98" s="14"/>
      <c r="J98" s="14"/>
    </row>
    <row r="99" spans="1:12" ht="8.1" customHeight="1">
      <c r="F99" s="14"/>
      <c r="J99" s="14"/>
    </row>
    <row r="100" spans="1:12" ht="21.75" customHeight="1">
      <c r="A100" s="1" t="s">
        <v>17</v>
      </c>
      <c r="B100" s="1"/>
      <c r="F100" s="17"/>
      <c r="J100" s="17"/>
    </row>
    <row r="101" spans="1:12" ht="8.1" customHeight="1">
      <c r="F101" s="32"/>
      <c r="J101" s="32"/>
    </row>
    <row r="102" spans="1:12" ht="21.75" customHeight="1">
      <c r="A102" s="3" t="s">
        <v>2</v>
      </c>
      <c r="F102" s="33"/>
      <c r="J102" s="33"/>
    </row>
    <row r="103" spans="1:12" ht="21.75" customHeight="1">
      <c r="B103" s="3" t="s">
        <v>1</v>
      </c>
      <c r="F103" s="34"/>
      <c r="J103" s="34"/>
    </row>
    <row r="104" spans="1:12" ht="21.75" customHeight="1">
      <c r="C104" s="3" t="s">
        <v>148</v>
      </c>
      <c r="F104" s="34"/>
      <c r="J104" s="34"/>
    </row>
    <row r="105" spans="1:12" ht="21.75" customHeight="1">
      <c r="C105" s="3" t="s">
        <v>52</v>
      </c>
      <c r="F105" s="34"/>
      <c r="J105" s="34"/>
    </row>
    <row r="106" spans="1:12" ht="21.75" customHeight="1">
      <c r="C106" s="3" t="s">
        <v>166</v>
      </c>
      <c r="F106" s="34"/>
      <c r="J106" s="34"/>
    </row>
    <row r="107" spans="1:12" ht="21.75" customHeight="1">
      <c r="C107" s="3" t="s">
        <v>167</v>
      </c>
      <c r="F107" s="34"/>
      <c r="J107" s="34"/>
    </row>
    <row r="108" spans="1:12" ht="21.75" customHeight="1" thickBot="1">
      <c r="C108" s="3" t="s">
        <v>149</v>
      </c>
      <c r="D108" s="2">
        <v>20</v>
      </c>
      <c r="F108" s="35">
        <v>147500000</v>
      </c>
      <c r="H108" s="36">
        <v>135000000</v>
      </c>
      <c r="J108" s="35">
        <v>147500000</v>
      </c>
      <c r="L108" s="36">
        <v>135000000</v>
      </c>
    </row>
    <row r="109" spans="1:12" ht="8.1" customHeight="1" thickTop="1">
      <c r="F109" s="17"/>
      <c r="J109" s="17"/>
    </row>
    <row r="110" spans="1:12" ht="21.75" customHeight="1">
      <c r="B110" s="3" t="s">
        <v>0</v>
      </c>
      <c r="F110" s="32"/>
      <c r="J110" s="32"/>
    </row>
    <row r="111" spans="1:12" ht="21.75" customHeight="1">
      <c r="C111" s="3" t="s">
        <v>51</v>
      </c>
      <c r="F111" s="33"/>
      <c r="J111" s="33"/>
    </row>
    <row r="112" spans="1:12" ht="21.75" customHeight="1">
      <c r="C112" s="3" t="s">
        <v>53</v>
      </c>
      <c r="F112" s="34">
        <v>135000000</v>
      </c>
      <c r="H112" s="27">
        <v>135000000</v>
      </c>
      <c r="J112" s="34">
        <v>135000000</v>
      </c>
      <c r="L112" s="27">
        <v>135000000</v>
      </c>
    </row>
    <row r="113" spans="1:12" ht="21.75" customHeight="1">
      <c r="A113" s="3" t="s">
        <v>54</v>
      </c>
      <c r="F113" s="34">
        <v>165469737</v>
      </c>
      <c r="H113" s="27">
        <v>165469737</v>
      </c>
      <c r="J113" s="34">
        <v>165469737</v>
      </c>
      <c r="L113" s="27">
        <v>165469737</v>
      </c>
    </row>
    <row r="114" spans="1:12" ht="21.75" customHeight="1">
      <c r="A114" s="3" t="s">
        <v>55</v>
      </c>
      <c r="F114" s="34">
        <v>987345</v>
      </c>
      <c r="H114" s="27">
        <v>987345</v>
      </c>
      <c r="J114" s="34">
        <v>987345</v>
      </c>
      <c r="L114" s="27">
        <v>987345</v>
      </c>
    </row>
    <row r="115" spans="1:12" ht="21.75" customHeight="1">
      <c r="A115" s="3" t="s">
        <v>56</v>
      </c>
      <c r="F115" s="34"/>
      <c r="J115" s="34"/>
    </row>
    <row r="116" spans="1:12" ht="21.75" customHeight="1">
      <c r="B116" s="3" t="s">
        <v>111</v>
      </c>
      <c r="D116" s="2">
        <v>22</v>
      </c>
      <c r="F116" s="34">
        <v>9800000</v>
      </c>
      <c r="H116" s="27">
        <v>9800000</v>
      </c>
      <c r="J116" s="34">
        <v>9800000</v>
      </c>
      <c r="L116" s="27">
        <v>9800000</v>
      </c>
    </row>
    <row r="117" spans="1:12" ht="21.75" customHeight="1">
      <c r="B117" s="3" t="s">
        <v>57</v>
      </c>
      <c r="F117" s="34">
        <v>55490269</v>
      </c>
      <c r="H117" s="27">
        <v>64602844</v>
      </c>
      <c r="J117" s="34">
        <v>55493334</v>
      </c>
      <c r="L117" s="27">
        <v>64602844</v>
      </c>
    </row>
    <row r="118" spans="1:12" ht="21.75" customHeight="1">
      <c r="A118" s="3" t="s">
        <v>108</v>
      </c>
      <c r="B118" s="37"/>
      <c r="F118" s="38">
        <v>-1607676</v>
      </c>
      <c r="H118" s="30">
        <v>-1607676</v>
      </c>
      <c r="J118" s="38">
        <v>-1607676</v>
      </c>
      <c r="L118" s="30">
        <v>-1607676</v>
      </c>
    </row>
    <row r="119" spans="1:12" ht="8.1" customHeight="1">
      <c r="F119" s="34"/>
      <c r="J119" s="34"/>
    </row>
    <row r="120" spans="1:12" ht="21.75" customHeight="1">
      <c r="A120" s="1" t="s">
        <v>18</v>
      </c>
      <c r="F120" s="23">
        <f>SUM(F111:F118)</f>
        <v>365139675</v>
      </c>
      <c r="H120" s="8">
        <f>SUM(H111:H118)</f>
        <v>374252250</v>
      </c>
      <c r="J120" s="23">
        <f>SUM(J111:J118)</f>
        <v>365142740</v>
      </c>
      <c r="L120" s="8">
        <f>SUM(L111:L118)</f>
        <v>374252250</v>
      </c>
    </row>
    <row r="121" spans="1:12" ht="8.1" customHeight="1">
      <c r="F121" s="32"/>
      <c r="J121" s="32"/>
    </row>
    <row r="122" spans="1:12" ht="21.75" customHeight="1" thickBot="1">
      <c r="A122" s="1" t="s">
        <v>19</v>
      </c>
      <c r="B122" s="1"/>
      <c r="F122" s="39">
        <f>SUM(F120+F80)</f>
        <v>474053993</v>
      </c>
      <c r="H122" s="36">
        <f>SUM(H120+H80)</f>
        <v>488430211</v>
      </c>
      <c r="J122" s="39">
        <f>SUM(J120+J80)</f>
        <v>474057058</v>
      </c>
      <c r="L122" s="36">
        <f>SUM(L120+L80)</f>
        <v>488430211</v>
      </c>
    </row>
    <row r="123" spans="1:12" ht="21.75" customHeight="1" thickTop="1">
      <c r="A123" s="1"/>
      <c r="B123" s="1"/>
      <c r="F123" s="40"/>
      <c r="J123" s="40"/>
    </row>
    <row r="124" spans="1:12" ht="21.75" customHeight="1">
      <c r="A124" s="1"/>
      <c r="B124" s="1"/>
      <c r="F124" s="33"/>
      <c r="J124" s="33"/>
    </row>
    <row r="125" spans="1:12" ht="21.75" customHeight="1">
      <c r="A125" s="1"/>
      <c r="B125" s="1"/>
      <c r="F125" s="33"/>
      <c r="J125" s="33"/>
    </row>
    <row r="126" spans="1:12" ht="21.75" customHeight="1">
      <c r="A126" s="1"/>
      <c r="B126" s="1"/>
      <c r="F126" s="33"/>
      <c r="J126" s="33"/>
    </row>
    <row r="127" spans="1:12" ht="25.5" customHeight="1">
      <c r="A127" s="1"/>
      <c r="B127" s="1"/>
      <c r="F127" s="33"/>
      <c r="J127" s="33"/>
    </row>
    <row r="128" spans="1:12" ht="21.75" customHeight="1">
      <c r="A128" s="1"/>
      <c r="B128" s="1"/>
      <c r="F128" s="33"/>
      <c r="J128" s="33"/>
    </row>
    <row r="129" spans="1:12" ht="21.9" customHeight="1">
      <c r="A129" s="7" t="str">
        <f>A44</f>
        <v>หมายเหตุประกอบข้อมูลทางการเงินเป็นส่วนหนึ่งของข้อมูลทางการเงินระหว่างกาลนี้</v>
      </c>
      <c r="B129" s="7"/>
      <c r="C129" s="7"/>
      <c r="D129" s="6"/>
      <c r="E129" s="7"/>
      <c r="F129" s="8"/>
      <c r="G129" s="7"/>
      <c r="H129" s="8"/>
      <c r="I129" s="7"/>
      <c r="J129" s="8"/>
      <c r="K129" s="7"/>
      <c r="L129" s="8"/>
    </row>
  </sheetData>
  <mergeCells count="6">
    <mergeCell ref="F92:H92"/>
    <mergeCell ref="J92:L92"/>
    <mergeCell ref="F5:H5"/>
    <mergeCell ref="J5:L5"/>
    <mergeCell ref="F49:H49"/>
    <mergeCell ref="J49:L49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FCE1C-07E5-4E85-AC64-B5409213149E}">
  <dimension ref="A1:Q46"/>
  <sheetViews>
    <sheetView topLeftCell="A36" zoomScaleNormal="100" zoomScaleSheetLayoutView="80" zoomScalePageLayoutView="90" workbookViewId="0">
      <selection activeCell="O36" sqref="O36"/>
    </sheetView>
  </sheetViews>
  <sheetFormatPr defaultColWidth="9.33203125" defaultRowHeight="21.75" customHeight="1"/>
  <cols>
    <col min="1" max="2" width="1.44140625" style="3" customWidth="1"/>
    <col min="3" max="3" width="31.33203125" style="3" customWidth="1"/>
    <col min="4" max="4" width="8.33203125" style="77" customWidth="1"/>
    <col min="5" max="5" width="0.88671875" style="4" customWidth="1"/>
    <col min="6" max="6" width="13.44140625" style="21" customWidth="1"/>
    <col min="7" max="7" width="0.88671875" style="4" customWidth="1"/>
    <col min="8" max="8" width="13.44140625" style="21" customWidth="1"/>
    <col min="9" max="9" width="0.88671875" style="4" customWidth="1"/>
    <col min="10" max="10" width="13.44140625" style="21" customWidth="1"/>
    <col min="11" max="11" width="0.88671875" style="4" customWidth="1"/>
    <col min="12" max="12" width="13.44140625" style="21" customWidth="1"/>
    <col min="13" max="16384" width="9.33203125" style="3"/>
  </cols>
  <sheetData>
    <row r="1" spans="1:12" ht="21.75" customHeight="1">
      <c r="A1" s="1" t="s">
        <v>35</v>
      </c>
      <c r="B1" s="1"/>
      <c r="C1" s="1"/>
      <c r="D1" s="65"/>
      <c r="E1" s="66"/>
      <c r="F1" s="49"/>
      <c r="G1" s="66"/>
      <c r="H1" s="49"/>
      <c r="I1" s="66"/>
      <c r="J1" s="49"/>
      <c r="K1" s="66"/>
      <c r="L1" s="49"/>
    </row>
    <row r="2" spans="1:12" ht="21.75" customHeight="1">
      <c r="A2" s="1" t="s">
        <v>110</v>
      </c>
      <c r="B2" s="1"/>
      <c r="C2" s="1"/>
      <c r="D2" s="65"/>
      <c r="E2" s="66"/>
      <c r="F2" s="49"/>
      <c r="G2" s="66"/>
      <c r="H2" s="49"/>
      <c r="I2" s="66"/>
      <c r="J2" s="49"/>
      <c r="K2" s="66"/>
      <c r="L2" s="49"/>
    </row>
    <row r="3" spans="1:12" ht="21.75" customHeight="1">
      <c r="A3" s="62" t="s">
        <v>130</v>
      </c>
      <c r="B3" s="5"/>
      <c r="C3" s="5"/>
      <c r="D3" s="67"/>
      <c r="E3" s="68"/>
      <c r="F3" s="51"/>
      <c r="G3" s="68"/>
      <c r="H3" s="51"/>
      <c r="I3" s="68"/>
      <c r="J3" s="51"/>
      <c r="K3" s="68"/>
      <c r="L3" s="51"/>
    </row>
    <row r="4" spans="1:12" ht="21.75" customHeight="1">
      <c r="A4" s="1" t="s">
        <v>14</v>
      </c>
      <c r="B4" s="1"/>
      <c r="C4" s="1"/>
      <c r="D4" s="69"/>
      <c r="E4" s="70"/>
      <c r="F4" s="71"/>
      <c r="G4" s="70"/>
      <c r="H4" s="71"/>
      <c r="I4" s="70"/>
      <c r="J4" s="71"/>
      <c r="K4" s="70"/>
      <c r="L4" s="71"/>
    </row>
    <row r="5" spans="1:12" ht="21.75" customHeight="1">
      <c r="A5" s="1"/>
      <c r="B5" s="1"/>
      <c r="C5" s="1"/>
      <c r="D5" s="69"/>
      <c r="E5" s="70"/>
      <c r="F5" s="108" t="s">
        <v>172</v>
      </c>
      <c r="G5" s="108"/>
      <c r="H5" s="108"/>
      <c r="I5" s="87"/>
      <c r="J5" s="108" t="s">
        <v>133</v>
      </c>
      <c r="K5" s="108"/>
      <c r="L5" s="108"/>
    </row>
    <row r="6" spans="1:12" ht="21.75" customHeight="1">
      <c r="D6" s="72"/>
      <c r="E6" s="73"/>
      <c r="F6" s="88" t="s">
        <v>23</v>
      </c>
      <c r="G6" s="73"/>
      <c r="H6" s="88" t="s">
        <v>23</v>
      </c>
      <c r="I6" s="73"/>
      <c r="J6" s="88" t="s">
        <v>23</v>
      </c>
      <c r="K6" s="73"/>
      <c r="L6" s="88" t="s">
        <v>23</v>
      </c>
    </row>
    <row r="7" spans="1:12" ht="21.75" customHeight="1">
      <c r="D7" s="72"/>
      <c r="E7" s="73"/>
      <c r="F7" s="89" t="s">
        <v>123</v>
      </c>
      <c r="G7" s="73"/>
      <c r="H7" s="89" t="s">
        <v>123</v>
      </c>
      <c r="I7" s="73"/>
      <c r="J7" s="89" t="s">
        <v>123</v>
      </c>
      <c r="K7" s="73"/>
      <c r="L7" s="89" t="s">
        <v>123</v>
      </c>
    </row>
    <row r="8" spans="1:12" ht="21.75" customHeight="1">
      <c r="A8" s="1"/>
      <c r="B8" s="1"/>
      <c r="C8" s="1"/>
      <c r="D8" s="72"/>
      <c r="E8" s="75"/>
      <c r="F8" s="74" t="s">
        <v>113</v>
      </c>
      <c r="G8" s="75"/>
      <c r="H8" s="74" t="s">
        <v>34</v>
      </c>
      <c r="I8" s="75"/>
      <c r="J8" s="74" t="s">
        <v>113</v>
      </c>
      <c r="K8" s="75"/>
      <c r="L8" s="74" t="s">
        <v>34</v>
      </c>
    </row>
    <row r="9" spans="1:12" ht="21.75" customHeight="1">
      <c r="A9" s="1"/>
      <c r="B9" s="1"/>
      <c r="C9" s="1"/>
      <c r="D9" s="12" t="s">
        <v>7</v>
      </c>
      <c r="E9" s="70"/>
      <c r="F9" s="76" t="s">
        <v>6</v>
      </c>
      <c r="G9" s="70"/>
      <c r="H9" s="76" t="s">
        <v>6</v>
      </c>
      <c r="I9" s="70"/>
      <c r="J9" s="76" t="s">
        <v>6</v>
      </c>
      <c r="K9" s="70"/>
      <c r="L9" s="76" t="s">
        <v>6</v>
      </c>
    </row>
    <row r="10" spans="1:12" ht="20.100000000000001" customHeight="1">
      <c r="A10" s="1"/>
      <c r="B10" s="1"/>
      <c r="C10" s="1"/>
      <c r="D10" s="69"/>
      <c r="E10" s="70"/>
      <c r="F10" s="71"/>
      <c r="G10" s="70"/>
      <c r="H10" s="71"/>
      <c r="I10" s="70"/>
      <c r="J10" s="71"/>
      <c r="K10" s="70"/>
      <c r="L10" s="71"/>
    </row>
    <row r="11" spans="1:12" ht="21.75" customHeight="1">
      <c r="A11" s="1" t="s">
        <v>58</v>
      </c>
      <c r="E11" s="73"/>
      <c r="G11" s="73"/>
      <c r="I11" s="73"/>
      <c r="K11" s="73"/>
    </row>
    <row r="12" spans="1:12" ht="21.75" customHeight="1">
      <c r="A12" s="3" t="s">
        <v>59</v>
      </c>
      <c r="E12" s="73"/>
      <c r="F12" s="21">
        <v>200231625</v>
      </c>
      <c r="G12" s="73"/>
      <c r="H12" s="21">
        <v>163421023</v>
      </c>
      <c r="I12" s="73"/>
      <c r="J12" s="21">
        <v>200231625</v>
      </c>
      <c r="K12" s="73"/>
      <c r="L12" s="21">
        <v>163421023</v>
      </c>
    </row>
    <row r="13" spans="1:12" ht="21.75" customHeight="1">
      <c r="A13" s="3" t="s">
        <v>60</v>
      </c>
      <c r="E13" s="73"/>
      <c r="F13" s="30">
        <v>120186</v>
      </c>
      <c r="G13" s="73"/>
      <c r="H13" s="30">
        <v>256129</v>
      </c>
      <c r="I13" s="73"/>
      <c r="J13" s="30">
        <v>120186</v>
      </c>
      <c r="K13" s="73"/>
      <c r="L13" s="30">
        <v>256129</v>
      </c>
    </row>
    <row r="14" spans="1:12" ht="6" customHeight="1">
      <c r="E14" s="73"/>
      <c r="G14" s="73"/>
      <c r="I14" s="73"/>
      <c r="K14" s="73"/>
    </row>
    <row r="15" spans="1:12" ht="21.75" customHeight="1">
      <c r="A15" s="1" t="s">
        <v>61</v>
      </c>
      <c r="E15" s="73"/>
      <c r="F15" s="30">
        <f>SUM(F12:F13)</f>
        <v>200351811</v>
      </c>
      <c r="G15" s="73"/>
      <c r="H15" s="30">
        <f>SUM(H12:H13)</f>
        <v>163677152</v>
      </c>
      <c r="I15" s="73"/>
      <c r="J15" s="30">
        <f>SUM(J12:J13)</f>
        <v>200351811</v>
      </c>
      <c r="K15" s="73"/>
      <c r="L15" s="30">
        <f>SUM(L12:L13)</f>
        <v>163677152</v>
      </c>
    </row>
    <row r="16" spans="1:12" ht="20.100000000000001" customHeight="1">
      <c r="E16" s="73"/>
      <c r="G16" s="73"/>
      <c r="I16" s="73"/>
      <c r="K16" s="73"/>
    </row>
    <row r="17" spans="1:17" ht="21.75" customHeight="1">
      <c r="A17" s="1" t="s">
        <v>100</v>
      </c>
      <c r="E17" s="73"/>
      <c r="G17" s="73"/>
      <c r="I17" s="73"/>
      <c r="K17" s="73"/>
      <c r="Q17" s="91"/>
    </row>
    <row r="18" spans="1:17" ht="21.75" customHeight="1">
      <c r="A18" s="3" t="s">
        <v>62</v>
      </c>
      <c r="E18" s="73"/>
      <c r="F18" s="21">
        <v>-172988711</v>
      </c>
      <c r="G18" s="73"/>
      <c r="H18" s="21">
        <v>-138432911</v>
      </c>
      <c r="I18" s="73"/>
      <c r="J18" s="21">
        <v>-172988711</v>
      </c>
      <c r="K18" s="73"/>
      <c r="L18" s="21">
        <v>-138432911</v>
      </c>
    </row>
    <row r="19" spans="1:17" ht="21.75" customHeight="1">
      <c r="A19" s="3" t="s">
        <v>63</v>
      </c>
      <c r="E19" s="73"/>
      <c r="F19" s="30">
        <v>-57090</v>
      </c>
      <c r="G19" s="73"/>
      <c r="H19" s="30">
        <v>-72576</v>
      </c>
      <c r="I19" s="73"/>
      <c r="J19" s="30">
        <v>-57090</v>
      </c>
      <c r="K19" s="73"/>
      <c r="L19" s="30">
        <v>-72576</v>
      </c>
    </row>
    <row r="20" spans="1:17" s="18" customFormat="1" ht="6" customHeight="1">
      <c r="A20" s="3"/>
      <c r="B20" s="3"/>
      <c r="C20" s="3"/>
      <c r="D20" s="77"/>
      <c r="E20" s="78"/>
      <c r="F20" s="79"/>
      <c r="G20" s="78"/>
      <c r="H20" s="79"/>
      <c r="I20" s="78"/>
      <c r="J20" s="79"/>
      <c r="K20" s="78"/>
      <c r="L20" s="79"/>
    </row>
    <row r="21" spans="1:17" s="18" customFormat="1" ht="21.75" customHeight="1">
      <c r="A21" s="1" t="s">
        <v>101</v>
      </c>
      <c r="B21" s="3"/>
      <c r="C21" s="3"/>
      <c r="D21" s="77"/>
      <c r="E21" s="78"/>
      <c r="F21" s="55">
        <f>SUM(F18:F20)</f>
        <v>-173045801</v>
      </c>
      <c r="G21" s="78"/>
      <c r="H21" s="55">
        <f>SUM(H18:H20)</f>
        <v>-138505487</v>
      </c>
      <c r="I21" s="78"/>
      <c r="J21" s="55">
        <f>SUM(J18:J20)</f>
        <v>-173045801</v>
      </c>
      <c r="K21" s="78"/>
      <c r="L21" s="55">
        <f>SUM(L18:L20)</f>
        <v>-138505487</v>
      </c>
    </row>
    <row r="22" spans="1:17" s="18" customFormat="1" ht="6" customHeight="1">
      <c r="A22" s="3"/>
      <c r="B22" s="3"/>
      <c r="C22" s="3"/>
      <c r="D22" s="77"/>
      <c r="E22" s="78"/>
      <c r="F22" s="79"/>
      <c r="G22" s="78"/>
      <c r="H22" s="79"/>
      <c r="I22" s="78"/>
      <c r="J22" s="79"/>
      <c r="K22" s="78"/>
      <c r="L22" s="79"/>
    </row>
    <row r="23" spans="1:17" s="18" customFormat="1" ht="21.75" customHeight="1">
      <c r="A23" s="1" t="s">
        <v>102</v>
      </c>
      <c r="B23" s="3"/>
      <c r="C23" s="3"/>
      <c r="D23" s="77"/>
      <c r="E23" s="78"/>
      <c r="F23" s="55">
        <f>F15+F21</f>
        <v>27306010</v>
      </c>
      <c r="G23" s="78"/>
      <c r="H23" s="55">
        <f>H15+H21</f>
        <v>25171665</v>
      </c>
      <c r="I23" s="78"/>
      <c r="J23" s="55">
        <f>J15+J21</f>
        <v>27306010</v>
      </c>
      <c r="K23" s="78"/>
      <c r="L23" s="55">
        <f>L15+L21</f>
        <v>25171665</v>
      </c>
    </row>
    <row r="24" spans="1:17" s="18" customFormat="1" ht="20.100000000000001" customHeight="1">
      <c r="A24" s="1"/>
      <c r="B24" s="3"/>
      <c r="C24" s="3"/>
      <c r="D24" s="77"/>
      <c r="E24" s="78"/>
      <c r="F24" s="54"/>
      <c r="G24" s="78"/>
      <c r="H24" s="54"/>
      <c r="I24" s="78"/>
      <c r="J24" s="54"/>
      <c r="K24" s="78"/>
      <c r="L24" s="54"/>
    </row>
    <row r="25" spans="1:17" ht="21.75" customHeight="1">
      <c r="A25" s="3" t="s">
        <v>30</v>
      </c>
      <c r="E25" s="73"/>
      <c r="F25" s="21">
        <v>622818</v>
      </c>
      <c r="G25" s="73"/>
      <c r="H25" s="21">
        <v>1462146</v>
      </c>
      <c r="I25" s="73"/>
      <c r="J25" s="21">
        <v>622818</v>
      </c>
      <c r="K25" s="73"/>
      <c r="L25" s="21">
        <v>1462146</v>
      </c>
    </row>
    <row r="26" spans="1:17" ht="21.75" customHeight="1">
      <c r="A26" s="3" t="s">
        <v>174</v>
      </c>
      <c r="E26" s="73"/>
      <c r="F26" s="21">
        <v>-6120260</v>
      </c>
      <c r="G26" s="73"/>
      <c r="H26" s="21">
        <v>-5287172</v>
      </c>
      <c r="I26" s="73"/>
      <c r="J26" s="21">
        <v>-6120260</v>
      </c>
      <c r="K26" s="73"/>
      <c r="L26" s="21">
        <v>-5287172</v>
      </c>
    </row>
    <row r="27" spans="1:17" s="18" customFormat="1" ht="21.75" customHeight="1">
      <c r="A27" s="3" t="s">
        <v>13</v>
      </c>
      <c r="B27" s="3"/>
      <c r="C27" s="3"/>
      <c r="D27" s="77"/>
      <c r="E27" s="78"/>
      <c r="F27" s="54">
        <v>-14585135</v>
      </c>
      <c r="G27" s="78"/>
      <c r="H27" s="54">
        <v>-13423497</v>
      </c>
      <c r="I27" s="78"/>
      <c r="J27" s="54">
        <v>-14585135</v>
      </c>
      <c r="K27" s="78"/>
      <c r="L27" s="54">
        <v>-13423497</v>
      </c>
    </row>
    <row r="28" spans="1:17" s="18" customFormat="1" ht="21.75" customHeight="1">
      <c r="A28" s="3" t="s">
        <v>117</v>
      </c>
      <c r="B28" s="3"/>
      <c r="C28" s="3"/>
      <c r="D28" s="77"/>
      <c r="E28" s="78"/>
      <c r="F28" s="54">
        <v>2610093</v>
      </c>
      <c r="G28" s="78"/>
      <c r="H28" s="54">
        <v>1580</v>
      </c>
      <c r="I28" s="78"/>
      <c r="J28" s="54">
        <v>2610093</v>
      </c>
      <c r="K28" s="78"/>
      <c r="L28" s="54">
        <v>1580</v>
      </c>
    </row>
    <row r="29" spans="1:17" s="18" customFormat="1" ht="21.75" customHeight="1">
      <c r="A29" s="3" t="s">
        <v>158</v>
      </c>
      <c r="B29" s="3"/>
      <c r="C29" s="3"/>
      <c r="D29" s="77"/>
      <c r="E29" s="78"/>
      <c r="F29" s="54">
        <v>-19840</v>
      </c>
      <c r="G29" s="78"/>
      <c r="H29" s="54">
        <v>103778</v>
      </c>
      <c r="I29" s="78"/>
      <c r="J29" s="54">
        <v>-19840</v>
      </c>
      <c r="K29" s="78"/>
      <c r="L29" s="54">
        <v>103778</v>
      </c>
      <c r="N29" s="84"/>
      <c r="O29" s="84"/>
    </row>
    <row r="30" spans="1:17" s="18" customFormat="1" ht="21.75" customHeight="1">
      <c r="A30" s="3" t="s">
        <v>157</v>
      </c>
      <c r="B30" s="3"/>
      <c r="C30" s="3"/>
      <c r="D30" s="77"/>
      <c r="E30" s="78"/>
      <c r="F30" s="54"/>
      <c r="G30" s="78"/>
      <c r="H30" s="54"/>
      <c r="I30" s="78"/>
      <c r="J30" s="54"/>
      <c r="K30" s="78"/>
      <c r="L30" s="54"/>
      <c r="N30" s="84"/>
      <c r="O30" s="84"/>
    </row>
    <row r="31" spans="1:17" s="18" customFormat="1" ht="21.75" customHeight="1">
      <c r="A31" s="3"/>
      <c r="B31" s="3" t="s">
        <v>156</v>
      </c>
      <c r="C31" s="3"/>
      <c r="D31" s="77"/>
      <c r="E31" s="78"/>
      <c r="F31" s="55">
        <v>-3065</v>
      </c>
      <c r="G31" s="78"/>
      <c r="H31" s="55">
        <v>0</v>
      </c>
      <c r="I31" s="78"/>
      <c r="J31" s="55">
        <v>0</v>
      </c>
      <c r="K31" s="78"/>
      <c r="L31" s="55">
        <v>0</v>
      </c>
      <c r="N31" s="84"/>
      <c r="O31" s="84"/>
    </row>
    <row r="32" spans="1:17" s="18" customFormat="1" ht="6" customHeight="1">
      <c r="A32" s="3"/>
      <c r="B32" s="3"/>
      <c r="C32" s="3"/>
      <c r="D32" s="77"/>
      <c r="E32" s="78"/>
      <c r="F32" s="79"/>
      <c r="G32" s="78"/>
      <c r="H32" s="79"/>
      <c r="I32" s="78"/>
      <c r="J32" s="79"/>
      <c r="K32" s="78"/>
      <c r="L32" s="79"/>
    </row>
    <row r="33" spans="1:12" s="18" customFormat="1" ht="21.75" customHeight="1">
      <c r="A33" s="1" t="s">
        <v>103</v>
      </c>
      <c r="B33" s="3"/>
      <c r="C33" s="3"/>
      <c r="D33" s="77"/>
      <c r="E33" s="78"/>
      <c r="F33" s="54">
        <f>SUM(F23,F25:F31)</f>
        <v>9810621</v>
      </c>
      <c r="G33" s="78"/>
      <c r="H33" s="54">
        <f>SUM(H23,H25:H31)</f>
        <v>8028500</v>
      </c>
      <c r="I33" s="78"/>
      <c r="J33" s="54">
        <f>SUM(J23,J25:J31)</f>
        <v>9813686</v>
      </c>
      <c r="K33" s="78"/>
      <c r="L33" s="54">
        <f>SUM(L23,L25:L31)</f>
        <v>8028500</v>
      </c>
    </row>
    <row r="34" spans="1:12" s="18" customFormat="1" ht="21.75" customHeight="1">
      <c r="A34" s="3" t="s">
        <v>64</v>
      </c>
      <c r="B34" s="3"/>
      <c r="C34" s="3"/>
      <c r="D34" s="77"/>
      <c r="E34" s="78"/>
      <c r="F34" s="55">
        <v>-524390</v>
      </c>
      <c r="G34" s="78"/>
      <c r="H34" s="55">
        <v>-365742</v>
      </c>
      <c r="I34" s="78"/>
      <c r="J34" s="55">
        <v>-524390</v>
      </c>
      <c r="K34" s="78"/>
      <c r="L34" s="55">
        <v>-365742</v>
      </c>
    </row>
    <row r="35" spans="1:12" s="18" customFormat="1" ht="6" customHeight="1">
      <c r="A35" s="3"/>
      <c r="B35" s="3"/>
      <c r="C35" s="3"/>
      <c r="D35" s="77"/>
      <c r="E35" s="78"/>
      <c r="F35" s="79"/>
      <c r="G35" s="78"/>
      <c r="H35" s="79"/>
      <c r="I35" s="78"/>
      <c r="J35" s="79"/>
      <c r="K35" s="78"/>
      <c r="L35" s="79"/>
    </row>
    <row r="36" spans="1:12" s="18" customFormat="1" ht="21.75" customHeight="1">
      <c r="A36" s="1" t="s">
        <v>104</v>
      </c>
      <c r="B36" s="3"/>
      <c r="C36" s="3"/>
      <c r="D36" s="77"/>
      <c r="E36" s="78"/>
      <c r="F36" s="54">
        <f>SUM(F33:F34)</f>
        <v>9286231</v>
      </c>
      <c r="G36" s="78"/>
      <c r="H36" s="54">
        <f>SUM(H33:H34)</f>
        <v>7662758</v>
      </c>
      <c r="I36" s="78"/>
      <c r="J36" s="54">
        <f>SUM(J33:J34)</f>
        <v>9289296</v>
      </c>
      <c r="K36" s="78"/>
      <c r="L36" s="54">
        <f>SUM(L33:L34)</f>
        <v>7662758</v>
      </c>
    </row>
    <row r="37" spans="1:12" s="18" customFormat="1" ht="21.75" customHeight="1">
      <c r="A37" s="3" t="s">
        <v>164</v>
      </c>
      <c r="B37" s="3"/>
      <c r="C37" s="3"/>
      <c r="D37" s="77">
        <v>23</v>
      </c>
      <c r="E37" s="78"/>
      <c r="F37" s="55">
        <v>-1682534</v>
      </c>
      <c r="G37" s="78"/>
      <c r="H37" s="55">
        <v>-1924305</v>
      </c>
      <c r="I37" s="78"/>
      <c r="J37" s="55">
        <v>-1682534</v>
      </c>
      <c r="K37" s="78"/>
      <c r="L37" s="55">
        <v>-1924305</v>
      </c>
    </row>
    <row r="38" spans="1:12" s="18" customFormat="1" ht="6" customHeight="1">
      <c r="A38" s="3"/>
      <c r="B38" s="3"/>
      <c r="C38" s="3"/>
      <c r="D38" s="77"/>
      <c r="E38" s="78"/>
      <c r="F38" s="79"/>
      <c r="G38" s="78"/>
      <c r="H38" s="79"/>
      <c r="I38" s="78"/>
      <c r="J38" s="79"/>
      <c r="K38" s="78"/>
      <c r="L38" s="79"/>
    </row>
    <row r="39" spans="1:12" s="18" customFormat="1" ht="21.75" customHeight="1" thickBot="1">
      <c r="A39" s="1" t="s">
        <v>105</v>
      </c>
      <c r="B39" s="3"/>
      <c r="C39" s="3"/>
      <c r="D39" s="77"/>
      <c r="E39" s="78"/>
      <c r="F39" s="80">
        <f>SUM(F36:F37)</f>
        <v>7603697</v>
      </c>
      <c r="G39" s="78"/>
      <c r="H39" s="80">
        <f>SUM(H36:H37)</f>
        <v>5738453</v>
      </c>
      <c r="I39" s="78"/>
      <c r="J39" s="80">
        <f>SUM(J36:J37)</f>
        <v>7606762</v>
      </c>
      <c r="K39" s="78"/>
      <c r="L39" s="80">
        <f>SUM(L36:L37)</f>
        <v>5738453</v>
      </c>
    </row>
    <row r="40" spans="1:12" s="18" customFormat="1" ht="20.100000000000001" customHeight="1" thickTop="1">
      <c r="A40" s="3"/>
      <c r="B40" s="3"/>
      <c r="C40" s="3"/>
      <c r="D40" s="77"/>
      <c r="E40" s="78"/>
      <c r="F40" s="79"/>
      <c r="G40" s="78"/>
      <c r="H40" s="79"/>
      <c r="I40" s="78"/>
      <c r="J40" s="90"/>
      <c r="K40" s="78"/>
      <c r="L40" s="79"/>
    </row>
    <row r="41" spans="1:12" s="18" customFormat="1" ht="21.75" customHeight="1">
      <c r="A41" s="1" t="s">
        <v>106</v>
      </c>
      <c r="B41" s="3"/>
      <c r="C41" s="3"/>
      <c r="D41" s="77"/>
      <c r="E41" s="78"/>
      <c r="F41" s="79"/>
      <c r="G41" s="78"/>
      <c r="H41" s="79"/>
      <c r="I41" s="78"/>
      <c r="J41" s="79"/>
      <c r="K41" s="78"/>
      <c r="L41" s="79"/>
    </row>
    <row r="42" spans="1:12" s="18" customFormat="1" ht="6" customHeight="1">
      <c r="A42" s="3"/>
      <c r="B42" s="3"/>
      <c r="C42" s="3"/>
      <c r="D42" s="77"/>
      <c r="E42" s="78"/>
      <c r="F42" s="79"/>
      <c r="G42" s="78"/>
      <c r="H42" s="79"/>
      <c r="I42" s="78"/>
      <c r="J42" s="79"/>
      <c r="K42" s="78"/>
      <c r="L42" s="79"/>
    </row>
    <row r="43" spans="1:12" s="18" customFormat="1" ht="21.75" customHeight="1">
      <c r="A43" s="1" t="s">
        <v>95</v>
      </c>
      <c r="B43" s="3"/>
      <c r="C43" s="3"/>
      <c r="D43" s="85">
        <v>24</v>
      </c>
      <c r="E43" s="78"/>
      <c r="F43" s="3">
        <v>2.8000000000000001E-2</v>
      </c>
      <c r="G43" s="3"/>
      <c r="H43" s="3">
        <v>2.1000000000000001E-2</v>
      </c>
      <c r="I43" s="78"/>
      <c r="J43" s="3">
        <v>2.8000000000000001E-2</v>
      </c>
      <c r="K43" s="3"/>
      <c r="L43" s="3">
        <v>2.1000000000000001E-2</v>
      </c>
    </row>
    <row r="44" spans="1:12" ht="20.100000000000001" customHeight="1"/>
    <row r="45" spans="1:12" ht="24" customHeight="1"/>
    <row r="46" spans="1:12" ht="21.9" customHeight="1">
      <c r="A46" s="7" t="s">
        <v>33</v>
      </c>
      <c r="B46" s="7"/>
      <c r="C46" s="7"/>
      <c r="D46" s="83"/>
      <c r="E46" s="8"/>
      <c r="F46" s="30"/>
      <c r="G46" s="8"/>
      <c r="H46" s="30"/>
      <c r="I46" s="8"/>
      <c r="J46" s="30"/>
      <c r="K46" s="8"/>
      <c r="L46" s="30"/>
    </row>
  </sheetData>
  <mergeCells count="2">
    <mergeCell ref="F5:H5"/>
    <mergeCell ref="J5:L5"/>
  </mergeCells>
  <pageMargins left="0.8" right="0.5" top="0.5" bottom="0.6" header="0.49" footer="0.4"/>
  <pageSetup paperSize="9" scale="90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6FABC-88BC-401F-AD4C-D5F93A29A5D6}">
  <dimension ref="A1:N46"/>
  <sheetViews>
    <sheetView topLeftCell="A42" zoomScaleNormal="100" zoomScaleSheetLayoutView="85" zoomScalePageLayoutView="90" workbookViewId="0">
      <selection activeCell="P48" sqref="P48"/>
    </sheetView>
  </sheetViews>
  <sheetFormatPr defaultColWidth="9.33203125" defaultRowHeight="21.75" customHeight="1"/>
  <cols>
    <col min="1" max="2" width="1.44140625" style="3" customWidth="1"/>
    <col min="3" max="3" width="30.109375" style="3" customWidth="1"/>
    <col min="4" max="4" width="8.33203125" style="77" customWidth="1"/>
    <col min="5" max="5" width="0.88671875" style="4" customWidth="1"/>
    <col min="6" max="6" width="13.6640625" style="21" customWidth="1"/>
    <col min="7" max="7" width="0.88671875" style="4" customWidth="1"/>
    <col min="8" max="8" width="13.6640625" style="21" customWidth="1"/>
    <col min="9" max="9" width="0.88671875" style="4" customWidth="1"/>
    <col min="10" max="10" width="13.6640625" style="21" customWidth="1"/>
    <col min="11" max="11" width="0.88671875" style="4" customWidth="1"/>
    <col min="12" max="12" width="13.6640625" style="21" customWidth="1"/>
    <col min="13" max="16384" width="9.33203125" style="3"/>
  </cols>
  <sheetData>
    <row r="1" spans="1:14" ht="21.75" customHeight="1">
      <c r="A1" s="1" t="s">
        <v>35</v>
      </c>
      <c r="B1" s="1"/>
      <c r="C1" s="1"/>
      <c r="D1" s="65"/>
      <c r="E1" s="66"/>
      <c r="F1" s="49"/>
      <c r="G1" s="66"/>
      <c r="H1" s="49"/>
      <c r="I1" s="66"/>
      <c r="J1" s="49"/>
      <c r="K1" s="66"/>
      <c r="L1" s="49"/>
    </row>
    <row r="2" spans="1:14" ht="21.75" customHeight="1">
      <c r="A2" s="1" t="s">
        <v>110</v>
      </c>
      <c r="B2" s="1"/>
      <c r="C2" s="1"/>
      <c r="D2" s="65"/>
      <c r="E2" s="66"/>
      <c r="F2" s="49"/>
      <c r="G2" s="66"/>
      <c r="H2" s="49"/>
      <c r="I2" s="66"/>
      <c r="J2" s="49"/>
      <c r="K2" s="66"/>
      <c r="L2" s="49"/>
    </row>
    <row r="3" spans="1:14" ht="21.75" customHeight="1">
      <c r="A3" s="62" t="s">
        <v>137</v>
      </c>
      <c r="B3" s="5"/>
      <c r="C3" s="5"/>
      <c r="D3" s="67"/>
      <c r="E3" s="68"/>
      <c r="F3" s="51"/>
      <c r="G3" s="68"/>
      <c r="H3" s="51"/>
      <c r="I3" s="68"/>
      <c r="J3" s="51"/>
      <c r="K3" s="68"/>
      <c r="L3" s="51"/>
    </row>
    <row r="4" spans="1:14" ht="21.75" customHeight="1">
      <c r="A4" s="1" t="s">
        <v>14</v>
      </c>
      <c r="B4" s="1"/>
      <c r="C4" s="1"/>
      <c r="D4" s="69"/>
      <c r="E4" s="70"/>
      <c r="F4" s="71"/>
      <c r="G4" s="70"/>
      <c r="H4" s="71"/>
      <c r="I4" s="70"/>
      <c r="J4" s="71"/>
      <c r="K4" s="70"/>
      <c r="L4" s="71"/>
    </row>
    <row r="5" spans="1:14" ht="21.75" customHeight="1">
      <c r="A5" s="1"/>
      <c r="B5" s="1"/>
      <c r="C5" s="1"/>
      <c r="D5" s="69"/>
      <c r="E5" s="69"/>
      <c r="F5" s="108" t="s">
        <v>172</v>
      </c>
      <c r="G5" s="108"/>
      <c r="H5" s="108"/>
      <c r="I5" s="87"/>
      <c r="J5" s="108" t="s">
        <v>133</v>
      </c>
      <c r="K5" s="108"/>
      <c r="L5" s="108"/>
    </row>
    <row r="6" spans="1:14" ht="21.75" customHeight="1">
      <c r="D6" s="72"/>
      <c r="E6" s="73"/>
      <c r="F6" s="88" t="s">
        <v>23</v>
      </c>
      <c r="G6" s="73"/>
      <c r="H6" s="88" t="s">
        <v>23</v>
      </c>
      <c r="I6" s="73"/>
      <c r="J6" s="88" t="s">
        <v>23</v>
      </c>
      <c r="K6" s="73"/>
      <c r="L6" s="88" t="s">
        <v>23</v>
      </c>
    </row>
    <row r="7" spans="1:14" ht="21.75" customHeight="1">
      <c r="D7" s="72"/>
      <c r="E7" s="73"/>
      <c r="F7" s="89" t="s">
        <v>123</v>
      </c>
      <c r="G7" s="73"/>
      <c r="H7" s="89" t="s">
        <v>123</v>
      </c>
      <c r="I7" s="73"/>
      <c r="J7" s="89" t="s">
        <v>123</v>
      </c>
      <c r="K7" s="73"/>
      <c r="L7" s="89" t="s">
        <v>123</v>
      </c>
    </row>
    <row r="8" spans="1:14" ht="21.75" customHeight="1">
      <c r="A8" s="1"/>
      <c r="B8" s="1"/>
      <c r="C8" s="1"/>
      <c r="D8" s="72"/>
      <c r="E8" s="75"/>
      <c r="F8" s="74" t="s">
        <v>113</v>
      </c>
      <c r="G8" s="75"/>
      <c r="H8" s="74" t="s">
        <v>34</v>
      </c>
      <c r="I8" s="75"/>
      <c r="J8" s="74" t="s">
        <v>113</v>
      </c>
      <c r="K8" s="75"/>
      <c r="L8" s="74" t="s">
        <v>34</v>
      </c>
    </row>
    <row r="9" spans="1:14" ht="21.75" customHeight="1">
      <c r="A9" s="1"/>
      <c r="B9" s="1"/>
      <c r="C9" s="1"/>
      <c r="D9" s="12" t="s">
        <v>7</v>
      </c>
      <c r="E9" s="70"/>
      <c r="F9" s="76" t="s">
        <v>6</v>
      </c>
      <c r="G9" s="70"/>
      <c r="H9" s="76" t="s">
        <v>6</v>
      </c>
      <c r="I9" s="70"/>
      <c r="J9" s="76" t="s">
        <v>6</v>
      </c>
      <c r="K9" s="70"/>
      <c r="L9" s="76" t="s">
        <v>6</v>
      </c>
    </row>
    <row r="10" spans="1:14" ht="20.100000000000001" customHeight="1">
      <c r="A10" s="1"/>
      <c r="B10" s="1"/>
      <c r="C10" s="1"/>
      <c r="D10" s="69"/>
      <c r="E10" s="70"/>
      <c r="F10" s="71"/>
      <c r="G10" s="70"/>
      <c r="H10" s="71"/>
      <c r="I10" s="70"/>
      <c r="J10" s="71"/>
      <c r="K10" s="70"/>
      <c r="L10" s="71"/>
    </row>
    <row r="11" spans="1:14" ht="21.75" customHeight="1">
      <c r="A11" s="1" t="s">
        <v>58</v>
      </c>
      <c r="E11" s="73"/>
      <c r="G11" s="73"/>
      <c r="I11" s="73"/>
      <c r="K11" s="73"/>
    </row>
    <row r="12" spans="1:14" ht="21.75" customHeight="1">
      <c r="A12" s="3" t="s">
        <v>59</v>
      </c>
      <c r="E12" s="73"/>
      <c r="F12" s="21">
        <v>387575815</v>
      </c>
      <c r="G12" s="73"/>
      <c r="H12" s="21">
        <v>321067099</v>
      </c>
      <c r="I12" s="73"/>
      <c r="J12" s="21">
        <v>387575815</v>
      </c>
      <c r="K12" s="73"/>
      <c r="L12" s="21">
        <v>321067099</v>
      </c>
      <c r="N12" s="27"/>
    </row>
    <row r="13" spans="1:14" ht="21.75" customHeight="1">
      <c r="A13" s="3" t="s">
        <v>60</v>
      </c>
      <c r="E13" s="73"/>
      <c r="F13" s="30">
        <v>293587</v>
      </c>
      <c r="G13" s="73"/>
      <c r="H13" s="30">
        <v>574972</v>
      </c>
      <c r="I13" s="73"/>
      <c r="J13" s="30">
        <v>293587</v>
      </c>
      <c r="K13" s="73"/>
      <c r="L13" s="30">
        <v>574972</v>
      </c>
      <c r="N13" s="27"/>
    </row>
    <row r="14" spans="1:14" ht="6" customHeight="1">
      <c r="E14" s="73"/>
      <c r="G14" s="73"/>
      <c r="I14" s="73"/>
      <c r="K14" s="73"/>
      <c r="N14" s="27"/>
    </row>
    <row r="15" spans="1:14" ht="21.75" customHeight="1">
      <c r="A15" s="1" t="s">
        <v>61</v>
      </c>
      <c r="E15" s="73"/>
      <c r="F15" s="30">
        <f>SUM(F12:F13)</f>
        <v>387869402</v>
      </c>
      <c r="G15" s="73"/>
      <c r="H15" s="30">
        <f>SUM(H12:H13)</f>
        <v>321642071</v>
      </c>
      <c r="I15" s="73"/>
      <c r="J15" s="30">
        <f>SUM(J12:J13)</f>
        <v>387869402</v>
      </c>
      <c r="K15" s="73"/>
      <c r="L15" s="30">
        <f>SUM(L12:L13)</f>
        <v>321642071</v>
      </c>
      <c r="N15" s="27"/>
    </row>
    <row r="16" spans="1:14" ht="20.100000000000001" customHeight="1">
      <c r="E16" s="73"/>
      <c r="G16" s="73"/>
      <c r="I16" s="73"/>
      <c r="K16" s="73"/>
      <c r="N16" s="27"/>
    </row>
    <row r="17" spans="1:14" ht="21.75" customHeight="1">
      <c r="A17" s="1" t="s">
        <v>100</v>
      </c>
      <c r="E17" s="73"/>
      <c r="G17" s="73"/>
      <c r="I17" s="73"/>
      <c r="K17" s="73"/>
      <c r="N17" s="27"/>
    </row>
    <row r="18" spans="1:14" ht="21.75" customHeight="1">
      <c r="A18" s="3" t="s">
        <v>62</v>
      </c>
      <c r="E18" s="73"/>
      <c r="F18" s="21">
        <v>-329961133</v>
      </c>
      <c r="G18" s="73"/>
      <c r="H18" s="21">
        <v>-268062852</v>
      </c>
      <c r="I18" s="73"/>
      <c r="J18" s="21">
        <v>-329961133</v>
      </c>
      <c r="K18" s="73"/>
      <c r="L18" s="21">
        <v>-268062852</v>
      </c>
      <c r="N18" s="27"/>
    </row>
    <row r="19" spans="1:14" ht="21.75" customHeight="1">
      <c r="A19" s="3" t="s">
        <v>63</v>
      </c>
      <c r="E19" s="73"/>
      <c r="F19" s="30">
        <v>-109986</v>
      </c>
      <c r="G19" s="73"/>
      <c r="H19" s="30">
        <v>-89922</v>
      </c>
      <c r="I19" s="73"/>
      <c r="J19" s="30">
        <v>-109986</v>
      </c>
      <c r="K19" s="73"/>
      <c r="L19" s="30">
        <v>-89922</v>
      </c>
      <c r="N19" s="27"/>
    </row>
    <row r="20" spans="1:14" s="18" customFormat="1" ht="6" customHeight="1">
      <c r="A20" s="3"/>
      <c r="B20" s="3"/>
      <c r="C20" s="3"/>
      <c r="D20" s="77"/>
      <c r="E20" s="78"/>
      <c r="F20" s="79"/>
      <c r="G20" s="78"/>
      <c r="H20" s="79"/>
      <c r="I20" s="78"/>
      <c r="J20" s="79"/>
      <c r="K20" s="78"/>
      <c r="L20" s="79"/>
      <c r="N20" s="27"/>
    </row>
    <row r="21" spans="1:14" s="18" customFormat="1" ht="21.75" customHeight="1">
      <c r="A21" s="1" t="s">
        <v>101</v>
      </c>
      <c r="B21" s="3"/>
      <c r="C21" s="3"/>
      <c r="D21" s="77"/>
      <c r="E21" s="78"/>
      <c r="F21" s="55">
        <f>SUM(F18:F20)</f>
        <v>-330071119</v>
      </c>
      <c r="G21" s="78"/>
      <c r="H21" s="55">
        <f>SUM(H18:H20)</f>
        <v>-268152774</v>
      </c>
      <c r="I21" s="78"/>
      <c r="J21" s="55">
        <f>SUM(J18:J20)</f>
        <v>-330071119</v>
      </c>
      <c r="K21" s="78"/>
      <c r="L21" s="55">
        <f>SUM(L18:L20)</f>
        <v>-268152774</v>
      </c>
      <c r="N21" s="27"/>
    </row>
    <row r="22" spans="1:14" s="18" customFormat="1" ht="6" customHeight="1">
      <c r="A22" s="3"/>
      <c r="B22" s="3"/>
      <c r="C22" s="3"/>
      <c r="D22" s="77"/>
      <c r="E22" s="78"/>
      <c r="F22" s="79"/>
      <c r="G22" s="78"/>
      <c r="H22" s="79"/>
      <c r="I22" s="78"/>
      <c r="J22" s="79"/>
      <c r="K22" s="78"/>
      <c r="L22" s="79"/>
      <c r="N22" s="27"/>
    </row>
    <row r="23" spans="1:14" s="18" customFormat="1" ht="21.75" customHeight="1">
      <c r="A23" s="1" t="s">
        <v>102</v>
      </c>
      <c r="B23" s="3"/>
      <c r="C23" s="3"/>
      <c r="D23" s="77"/>
      <c r="E23" s="78"/>
      <c r="F23" s="55">
        <f>F15+F21</f>
        <v>57798283</v>
      </c>
      <c r="G23" s="78"/>
      <c r="H23" s="55">
        <f>H15+H21</f>
        <v>53489297</v>
      </c>
      <c r="I23" s="78"/>
      <c r="J23" s="55">
        <f>J15+J21</f>
        <v>57798283</v>
      </c>
      <c r="K23" s="78"/>
      <c r="L23" s="55">
        <f>L15+L21</f>
        <v>53489297</v>
      </c>
      <c r="N23" s="27"/>
    </row>
    <row r="24" spans="1:14" s="18" customFormat="1" ht="20.100000000000001" customHeight="1">
      <c r="A24" s="1"/>
      <c r="B24" s="3"/>
      <c r="C24" s="3"/>
      <c r="D24" s="77"/>
      <c r="E24" s="78"/>
      <c r="F24" s="54"/>
      <c r="G24" s="78"/>
      <c r="H24" s="54"/>
      <c r="I24" s="78"/>
      <c r="J24" s="54"/>
      <c r="K24" s="78"/>
      <c r="L24" s="54"/>
      <c r="N24" s="27"/>
    </row>
    <row r="25" spans="1:14" ht="21.75" customHeight="1">
      <c r="A25" s="3" t="s">
        <v>30</v>
      </c>
      <c r="E25" s="73"/>
      <c r="F25" s="21">
        <v>899051</v>
      </c>
      <c r="G25" s="73"/>
      <c r="H25" s="21">
        <v>1776145</v>
      </c>
      <c r="I25" s="73"/>
      <c r="J25" s="21">
        <v>899051</v>
      </c>
      <c r="K25" s="73"/>
      <c r="L25" s="21">
        <v>1776145</v>
      </c>
      <c r="N25" s="27"/>
    </row>
    <row r="26" spans="1:14" ht="21.75" customHeight="1">
      <c r="A26" s="3" t="s">
        <v>174</v>
      </c>
      <c r="E26" s="73"/>
      <c r="F26" s="21">
        <v>-11147774</v>
      </c>
      <c r="G26" s="73"/>
      <c r="H26" s="21">
        <v>-10474410</v>
      </c>
      <c r="I26" s="73"/>
      <c r="J26" s="21">
        <v>-11147774</v>
      </c>
      <c r="K26" s="73"/>
      <c r="L26" s="21">
        <v>-10474410</v>
      </c>
      <c r="N26" s="27"/>
    </row>
    <row r="27" spans="1:14" s="18" customFormat="1" ht="21.75" customHeight="1">
      <c r="A27" s="3" t="s">
        <v>13</v>
      </c>
      <c r="B27" s="3"/>
      <c r="C27" s="3"/>
      <c r="D27" s="77"/>
      <c r="E27" s="78"/>
      <c r="F27" s="54">
        <v>-27353728</v>
      </c>
      <c r="G27" s="78"/>
      <c r="H27" s="54">
        <v>-25923230</v>
      </c>
      <c r="I27" s="78"/>
      <c r="J27" s="54">
        <v>-27353728</v>
      </c>
      <c r="K27" s="78"/>
      <c r="L27" s="54">
        <v>-25923230</v>
      </c>
      <c r="N27" s="27"/>
    </row>
    <row r="28" spans="1:14" s="18" customFormat="1" ht="21.75" customHeight="1">
      <c r="A28" s="3" t="s">
        <v>117</v>
      </c>
      <c r="B28" s="3"/>
      <c r="C28" s="3"/>
      <c r="D28" s="77"/>
      <c r="E28" s="78"/>
      <c r="F28" s="54">
        <v>3111905</v>
      </c>
      <c r="G28" s="78"/>
      <c r="H28" s="54">
        <v>355513</v>
      </c>
      <c r="I28" s="78"/>
      <c r="J28" s="54">
        <v>3111905</v>
      </c>
      <c r="K28" s="78"/>
      <c r="L28" s="54">
        <v>355513</v>
      </c>
      <c r="N28" s="27"/>
    </row>
    <row r="29" spans="1:14" s="18" customFormat="1" ht="21.75" customHeight="1">
      <c r="A29" s="3" t="s">
        <v>146</v>
      </c>
      <c r="B29" s="3"/>
      <c r="C29" s="3"/>
      <c r="D29" s="77"/>
      <c r="E29" s="78"/>
      <c r="F29" s="54">
        <v>6075</v>
      </c>
      <c r="G29" s="78"/>
      <c r="H29" s="54">
        <v>212906</v>
      </c>
      <c r="I29" s="78"/>
      <c r="J29" s="54">
        <v>6075</v>
      </c>
      <c r="K29" s="78"/>
      <c r="L29" s="54">
        <v>212906</v>
      </c>
      <c r="N29" s="27"/>
    </row>
    <row r="30" spans="1:14" s="18" customFormat="1" ht="21.75" customHeight="1">
      <c r="A30" s="3" t="s">
        <v>157</v>
      </c>
      <c r="B30" s="3"/>
      <c r="C30" s="3"/>
      <c r="D30" s="77"/>
      <c r="E30" s="78"/>
      <c r="F30" s="54"/>
      <c r="G30" s="78"/>
      <c r="H30" s="54"/>
      <c r="I30" s="78"/>
      <c r="J30" s="54"/>
      <c r="K30" s="78"/>
      <c r="L30" s="54"/>
      <c r="N30" s="27"/>
    </row>
    <row r="31" spans="1:14" s="18" customFormat="1" ht="21.75" customHeight="1">
      <c r="A31" s="3"/>
      <c r="B31" s="3" t="s">
        <v>156</v>
      </c>
      <c r="C31" s="3"/>
      <c r="D31" s="77"/>
      <c r="E31" s="78"/>
      <c r="F31" s="55">
        <v>-3065</v>
      </c>
      <c r="G31" s="78"/>
      <c r="H31" s="55">
        <v>0</v>
      </c>
      <c r="I31" s="78"/>
      <c r="J31" s="55">
        <v>0</v>
      </c>
      <c r="K31" s="78"/>
      <c r="L31" s="55">
        <v>0</v>
      </c>
      <c r="N31" s="27"/>
    </row>
    <row r="32" spans="1:14" s="18" customFormat="1" ht="6" customHeight="1">
      <c r="A32" s="3"/>
      <c r="B32" s="3"/>
      <c r="C32" s="3"/>
      <c r="D32" s="77"/>
      <c r="E32" s="78"/>
      <c r="F32" s="79"/>
      <c r="G32" s="78"/>
      <c r="H32" s="79"/>
      <c r="I32" s="78"/>
      <c r="J32" s="79"/>
      <c r="K32" s="78"/>
      <c r="L32" s="79"/>
      <c r="N32" s="27"/>
    </row>
    <row r="33" spans="1:14" s="18" customFormat="1" ht="21.75" customHeight="1">
      <c r="A33" s="1" t="s">
        <v>103</v>
      </c>
      <c r="B33" s="3"/>
      <c r="C33" s="3"/>
      <c r="D33" s="77"/>
      <c r="E33" s="78"/>
      <c r="F33" s="54">
        <f>SUM(F23,F25:F31)</f>
        <v>23310747</v>
      </c>
      <c r="G33" s="78"/>
      <c r="H33" s="54">
        <f>SUM(H23,H25:H31)</f>
        <v>19436221</v>
      </c>
      <c r="I33" s="78"/>
      <c r="J33" s="54">
        <f>SUM(J23,J25:J31)</f>
        <v>23313812</v>
      </c>
      <c r="K33" s="78"/>
      <c r="L33" s="54">
        <f>SUM(L23,L25:L31)</f>
        <v>19436221</v>
      </c>
      <c r="N33" s="27"/>
    </row>
    <row r="34" spans="1:14" s="18" customFormat="1" ht="21.75" customHeight="1">
      <c r="A34" s="3" t="s">
        <v>64</v>
      </c>
      <c r="B34" s="3"/>
      <c r="C34" s="3"/>
      <c r="D34" s="77"/>
      <c r="E34" s="78"/>
      <c r="F34" s="55">
        <v>-1054344</v>
      </c>
      <c r="G34" s="78"/>
      <c r="H34" s="55">
        <v>-738312</v>
      </c>
      <c r="I34" s="78"/>
      <c r="J34" s="55">
        <v>-1054344</v>
      </c>
      <c r="K34" s="78"/>
      <c r="L34" s="55">
        <v>-738312</v>
      </c>
      <c r="N34" s="27"/>
    </row>
    <row r="35" spans="1:14" s="18" customFormat="1" ht="6" customHeight="1">
      <c r="A35" s="3"/>
      <c r="B35" s="3"/>
      <c r="C35" s="3"/>
      <c r="D35" s="77"/>
      <c r="E35" s="78"/>
      <c r="F35" s="79"/>
      <c r="G35" s="78"/>
      <c r="H35" s="79"/>
      <c r="I35" s="78"/>
      <c r="J35" s="79"/>
      <c r="K35" s="78"/>
      <c r="L35" s="79"/>
      <c r="N35" s="27"/>
    </row>
    <row r="36" spans="1:14" s="18" customFormat="1" ht="21.75" customHeight="1">
      <c r="A36" s="1" t="s">
        <v>104</v>
      </c>
      <c r="B36" s="3"/>
      <c r="C36" s="3"/>
      <c r="D36" s="77"/>
      <c r="E36" s="78"/>
      <c r="F36" s="54">
        <f>SUM(F33:F34)</f>
        <v>22256403</v>
      </c>
      <c r="G36" s="78"/>
      <c r="H36" s="54">
        <f>SUM(H33:H34)</f>
        <v>18697909</v>
      </c>
      <c r="I36" s="78"/>
      <c r="J36" s="54">
        <f>SUM(J33:J34)</f>
        <v>22259468</v>
      </c>
      <c r="K36" s="78"/>
      <c r="L36" s="54">
        <f>SUM(L33:L34)</f>
        <v>18697909</v>
      </c>
      <c r="N36" s="27"/>
    </row>
    <row r="37" spans="1:14" s="18" customFormat="1" ht="21.75" customHeight="1">
      <c r="A37" s="3" t="s">
        <v>164</v>
      </c>
      <c r="B37" s="3"/>
      <c r="C37" s="3"/>
      <c r="D37" s="77">
        <v>23</v>
      </c>
      <c r="E37" s="78"/>
      <c r="F37" s="55">
        <v>-4368978</v>
      </c>
      <c r="G37" s="78"/>
      <c r="H37" s="55">
        <v>-4078047</v>
      </c>
      <c r="I37" s="78"/>
      <c r="J37" s="55">
        <v>-4368978</v>
      </c>
      <c r="K37" s="78"/>
      <c r="L37" s="55">
        <v>-4078047</v>
      </c>
      <c r="N37" s="27"/>
    </row>
    <row r="38" spans="1:14" s="18" customFormat="1" ht="6" customHeight="1">
      <c r="A38" s="3"/>
      <c r="B38" s="3"/>
      <c r="C38" s="3"/>
      <c r="D38" s="77"/>
      <c r="E38" s="78"/>
      <c r="F38" s="79"/>
      <c r="G38" s="78"/>
      <c r="H38" s="79"/>
      <c r="I38" s="78"/>
      <c r="J38" s="79"/>
      <c r="K38" s="78"/>
      <c r="L38" s="79"/>
      <c r="N38" s="27"/>
    </row>
    <row r="39" spans="1:14" s="18" customFormat="1" ht="21.75" customHeight="1" thickBot="1">
      <c r="A39" s="1" t="s">
        <v>105</v>
      </c>
      <c r="B39" s="3"/>
      <c r="C39" s="3"/>
      <c r="D39" s="77"/>
      <c r="E39" s="78"/>
      <c r="F39" s="80">
        <f>SUM(F36:F37)</f>
        <v>17887425</v>
      </c>
      <c r="G39" s="78"/>
      <c r="H39" s="80">
        <f>SUM(H36:H37)</f>
        <v>14619862</v>
      </c>
      <c r="I39" s="78"/>
      <c r="J39" s="80">
        <f>SUM(J36:J37)</f>
        <v>17890490</v>
      </c>
      <c r="K39" s="78"/>
      <c r="L39" s="80">
        <f>SUM(L36:L37)</f>
        <v>14619862</v>
      </c>
      <c r="N39" s="27"/>
    </row>
    <row r="40" spans="1:14" s="18" customFormat="1" ht="20.100000000000001" customHeight="1" thickTop="1">
      <c r="A40" s="3"/>
      <c r="B40" s="3"/>
      <c r="C40" s="3"/>
      <c r="D40" s="77"/>
      <c r="E40" s="78"/>
      <c r="F40" s="79"/>
      <c r="G40" s="78"/>
      <c r="H40" s="79"/>
      <c r="I40" s="78"/>
      <c r="J40" s="79"/>
      <c r="K40" s="78"/>
      <c r="L40" s="79"/>
      <c r="N40" s="27"/>
    </row>
    <row r="41" spans="1:14" s="18" customFormat="1" ht="21.75" customHeight="1">
      <c r="A41" s="1" t="s">
        <v>106</v>
      </c>
      <c r="B41" s="3"/>
      <c r="C41" s="3"/>
      <c r="D41" s="77"/>
      <c r="E41" s="78"/>
      <c r="F41" s="79"/>
      <c r="G41" s="78"/>
      <c r="H41" s="79"/>
      <c r="I41" s="78"/>
      <c r="J41" s="79"/>
      <c r="K41" s="78"/>
      <c r="L41" s="79"/>
      <c r="N41" s="27"/>
    </row>
    <row r="42" spans="1:14" s="18" customFormat="1" ht="6" customHeight="1">
      <c r="A42" s="3"/>
      <c r="B42" s="3"/>
      <c r="C42" s="3"/>
      <c r="D42" s="77"/>
      <c r="E42" s="78"/>
      <c r="F42" s="79"/>
      <c r="G42" s="78"/>
      <c r="H42" s="79"/>
      <c r="I42" s="78"/>
      <c r="J42" s="79"/>
      <c r="K42" s="78"/>
      <c r="L42" s="79"/>
      <c r="N42" s="27"/>
    </row>
    <row r="43" spans="1:14" s="18" customFormat="1" ht="21.75" customHeight="1">
      <c r="A43" s="1" t="s">
        <v>95</v>
      </c>
      <c r="B43" s="3"/>
      <c r="C43" s="3"/>
      <c r="D43" s="77">
        <v>24</v>
      </c>
      <c r="E43" s="82"/>
      <c r="F43" s="81">
        <v>6.6000000000000003E-2</v>
      </c>
      <c r="G43" s="82"/>
      <c r="H43" s="81">
        <v>5.3999999999999999E-2</v>
      </c>
      <c r="I43" s="78"/>
      <c r="J43" s="81">
        <v>6.6000000000000003E-2</v>
      </c>
      <c r="K43" s="82"/>
      <c r="L43" s="81">
        <v>5.3999999999999999E-2</v>
      </c>
      <c r="N43" s="27"/>
    </row>
    <row r="44" spans="1:14" s="18" customFormat="1" ht="21.75" customHeight="1">
      <c r="A44" s="1"/>
      <c r="B44" s="3"/>
      <c r="C44" s="3"/>
      <c r="D44" s="77"/>
      <c r="E44" s="82"/>
      <c r="F44" s="81"/>
      <c r="G44" s="82"/>
      <c r="H44" s="81"/>
      <c r="I44" s="78"/>
      <c r="J44" s="81"/>
      <c r="K44" s="82"/>
      <c r="L44" s="81"/>
      <c r="N44" s="27"/>
    </row>
    <row r="45" spans="1:14" ht="20.100000000000001" customHeight="1"/>
    <row r="46" spans="1:14" ht="21.75" customHeight="1">
      <c r="A46" s="7" t="s">
        <v>33</v>
      </c>
      <c r="B46" s="7"/>
      <c r="C46" s="7"/>
      <c r="D46" s="83"/>
      <c r="E46" s="8"/>
      <c r="F46" s="30"/>
      <c r="G46" s="8"/>
      <c r="H46" s="30"/>
      <c r="I46" s="8"/>
      <c r="J46" s="92"/>
      <c r="K46" s="8"/>
      <c r="L46" s="92"/>
    </row>
  </sheetData>
  <mergeCells count="2">
    <mergeCell ref="F5:H5"/>
    <mergeCell ref="J5:L5"/>
  </mergeCells>
  <pageMargins left="0.8" right="0.5" top="0.5" bottom="0.6" header="0.49" footer="0.4"/>
  <pageSetup paperSize="9" scale="90" firstPageNumber="6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BBD1C-BE1C-4882-955B-B3EE74B931FD}">
  <dimension ref="A1:R30"/>
  <sheetViews>
    <sheetView topLeftCell="A12" zoomScaleNormal="100" zoomScaleSheetLayoutView="93" zoomScalePageLayoutView="66" workbookViewId="0">
      <selection activeCell="L25" sqref="L24:L25"/>
    </sheetView>
  </sheetViews>
  <sheetFormatPr defaultColWidth="9.33203125" defaultRowHeight="21.75" customHeight="1"/>
  <cols>
    <col min="1" max="1" width="49.44140625" style="3" customWidth="1"/>
    <col min="2" max="2" width="7.6640625" style="3" customWidth="1"/>
    <col min="3" max="3" width="0.6640625" style="3" customWidth="1"/>
    <col min="4" max="4" width="10.6640625" style="3" customWidth="1"/>
    <col min="5" max="5" width="0.6640625" style="3" customWidth="1"/>
    <col min="6" max="6" width="11.6640625" style="3" customWidth="1"/>
    <col min="7" max="7" width="0.6640625" style="3" customWidth="1"/>
    <col min="8" max="8" width="13.6640625" style="3" customWidth="1"/>
    <col min="9" max="9" width="0.6640625" style="3" customWidth="1"/>
    <col min="10" max="10" width="10.88671875" style="3" customWidth="1"/>
    <col min="11" max="11" width="0.6640625" style="3" customWidth="1"/>
    <col min="12" max="12" width="11.44140625" style="3" bestFit="1" customWidth="1"/>
    <col min="13" max="13" width="0.6640625" style="3" customWidth="1"/>
    <col min="14" max="14" width="23.6640625" style="3" customWidth="1"/>
    <col min="15" max="15" width="0.6640625" style="3" customWidth="1"/>
    <col min="16" max="16" width="11.6640625" style="3" customWidth="1"/>
    <col min="17" max="17" width="16.33203125" style="3" bestFit="1" customWidth="1"/>
    <col min="18" max="18" width="14.6640625" style="3" bestFit="1" customWidth="1"/>
    <col min="19" max="22" width="9.33203125" style="3"/>
    <col min="23" max="23" width="9.33203125" style="3" customWidth="1"/>
    <col min="24" max="26" width="9.33203125" style="3"/>
    <col min="27" max="27" width="9.33203125" style="3" customWidth="1"/>
    <col min="28" max="16384" width="9.33203125" style="3"/>
  </cols>
  <sheetData>
    <row r="1" spans="1:17" ht="21.75" customHeight="1">
      <c r="A1" s="61" t="s">
        <v>35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7" ht="21.75" customHeight="1">
      <c r="A2" s="61" t="s">
        <v>165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3" spans="1:17" ht="21.75" customHeight="1">
      <c r="A3" s="62" t="str">
        <f>'PL 6 (6M)'!A3</f>
        <v>สำหรับรอบระยะเวลาหกเดือนสิ้นสุดวันที่ 30 มิถุนายน พ.ศ. 2568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5" spans="1:17" ht="21" customHeight="1">
      <c r="D5" s="110" t="s">
        <v>173</v>
      </c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7" ht="21" customHeight="1">
      <c r="D6" s="11"/>
      <c r="J6" s="109" t="s">
        <v>56</v>
      </c>
      <c r="K6" s="109"/>
      <c r="L6" s="109"/>
      <c r="M6" s="11"/>
      <c r="N6" s="94" t="s">
        <v>65</v>
      </c>
      <c r="O6" s="11"/>
    </row>
    <row r="7" spans="1:17" ht="21" customHeight="1">
      <c r="D7" s="95"/>
      <c r="H7" s="95"/>
      <c r="L7" s="96"/>
      <c r="M7" s="11"/>
      <c r="N7" s="12" t="s">
        <v>67</v>
      </c>
      <c r="O7" s="11"/>
    </row>
    <row r="8" spans="1:17" ht="21" customHeight="1">
      <c r="D8" s="50"/>
      <c r="E8" s="11"/>
      <c r="F8" s="11"/>
      <c r="G8" s="11"/>
      <c r="H8" s="95"/>
      <c r="I8" s="11"/>
      <c r="M8" s="11"/>
      <c r="N8" s="97" t="s">
        <v>68</v>
      </c>
      <c r="O8" s="11"/>
    </row>
    <row r="9" spans="1:17" ht="21" customHeight="1">
      <c r="D9" s="98"/>
      <c r="E9" s="99"/>
      <c r="F9" s="99"/>
      <c r="G9" s="99"/>
      <c r="H9" s="100" t="s">
        <v>69</v>
      </c>
      <c r="I9" s="99"/>
      <c r="J9" s="93" t="s">
        <v>66</v>
      </c>
      <c r="K9" s="11"/>
      <c r="M9" s="11"/>
      <c r="N9" s="98" t="s">
        <v>70</v>
      </c>
      <c r="O9" s="11"/>
      <c r="P9" s="96" t="s">
        <v>71</v>
      </c>
    </row>
    <row r="10" spans="1:17" ht="21" customHeight="1">
      <c r="D10" s="98" t="s">
        <v>15</v>
      </c>
      <c r="E10" s="96"/>
      <c r="F10" s="100" t="s">
        <v>72</v>
      </c>
      <c r="G10" s="96"/>
      <c r="H10" s="98" t="s">
        <v>73</v>
      </c>
      <c r="I10" s="96"/>
      <c r="J10" s="96" t="s">
        <v>107</v>
      </c>
      <c r="K10" s="11"/>
      <c r="M10" s="11"/>
      <c r="N10" s="98" t="s">
        <v>74</v>
      </c>
      <c r="O10" s="11"/>
      <c r="P10" s="96" t="s">
        <v>75</v>
      </c>
    </row>
    <row r="11" spans="1:17" ht="21" customHeight="1">
      <c r="C11" s="11"/>
      <c r="D11" s="98" t="s">
        <v>76</v>
      </c>
      <c r="E11" s="96"/>
      <c r="F11" s="98" t="s">
        <v>77</v>
      </c>
      <c r="G11" s="96"/>
      <c r="H11" s="98" t="s">
        <v>78</v>
      </c>
      <c r="I11" s="96"/>
      <c r="J11" s="96" t="s">
        <v>79</v>
      </c>
      <c r="L11" s="98" t="s">
        <v>57</v>
      </c>
      <c r="M11" s="11"/>
      <c r="N11" s="98" t="s">
        <v>80</v>
      </c>
      <c r="O11" s="11"/>
      <c r="P11" s="98" t="s">
        <v>81</v>
      </c>
    </row>
    <row r="12" spans="1:17" ht="21" customHeight="1">
      <c r="B12" s="12" t="s">
        <v>7</v>
      </c>
      <c r="C12" s="11"/>
      <c r="D12" s="101" t="s">
        <v>6</v>
      </c>
      <c r="E12" s="96"/>
      <c r="F12" s="101" t="s">
        <v>6</v>
      </c>
      <c r="G12" s="96"/>
      <c r="H12" s="101" t="s">
        <v>6</v>
      </c>
      <c r="I12" s="96"/>
      <c r="J12" s="101" t="s">
        <v>6</v>
      </c>
      <c r="L12" s="101" t="s">
        <v>6</v>
      </c>
      <c r="M12" s="11"/>
      <c r="N12" s="101" t="s">
        <v>6</v>
      </c>
      <c r="O12" s="11"/>
      <c r="P12" s="101" t="s">
        <v>6</v>
      </c>
    </row>
    <row r="13" spans="1:17" ht="6" customHeight="1">
      <c r="P13" s="43"/>
    </row>
    <row r="14" spans="1:17" ht="21" customHeight="1">
      <c r="A14" s="58" t="s">
        <v>120</v>
      </c>
      <c r="B14" s="102"/>
      <c r="C14" s="102"/>
      <c r="D14" s="21">
        <v>135000000</v>
      </c>
      <c r="E14" s="21"/>
      <c r="F14" s="103">
        <v>165469737</v>
      </c>
      <c r="G14" s="21"/>
      <c r="H14" s="21">
        <v>987345</v>
      </c>
      <c r="I14" s="21"/>
      <c r="J14" s="21">
        <v>8300000</v>
      </c>
      <c r="K14" s="21"/>
      <c r="L14" s="21">
        <v>38087164</v>
      </c>
      <c r="M14" s="21"/>
      <c r="N14" s="21">
        <v>-1607676</v>
      </c>
      <c r="O14" s="21"/>
      <c r="P14" s="21">
        <f>SUM(D14:N14)</f>
        <v>346236570</v>
      </c>
      <c r="Q14" s="63"/>
    </row>
    <row r="15" spans="1:17" ht="21" customHeight="1">
      <c r="A15" s="104" t="s">
        <v>96</v>
      </c>
      <c r="B15" s="102"/>
      <c r="C15" s="102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63"/>
    </row>
    <row r="16" spans="1:17" ht="21" customHeight="1">
      <c r="A16" s="104" t="s">
        <v>97</v>
      </c>
      <c r="B16" s="102"/>
      <c r="C16" s="102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63"/>
    </row>
    <row r="17" spans="1:18" ht="21" customHeight="1">
      <c r="A17" s="105" t="s">
        <v>105</v>
      </c>
      <c r="B17" s="2"/>
      <c r="C17" s="2"/>
      <c r="D17" s="106">
        <v>0</v>
      </c>
      <c r="E17" s="21"/>
      <c r="F17" s="106">
        <v>0</v>
      </c>
      <c r="G17" s="21"/>
      <c r="H17" s="106">
        <v>0</v>
      </c>
      <c r="I17" s="21"/>
      <c r="J17" s="106">
        <v>0</v>
      </c>
      <c r="K17" s="21"/>
      <c r="L17" s="30">
        <v>14619862</v>
      </c>
      <c r="M17" s="21"/>
      <c r="N17" s="106">
        <v>0</v>
      </c>
      <c r="O17" s="21"/>
      <c r="P17" s="30">
        <f>SUM(D17:N17)</f>
        <v>14619862</v>
      </c>
      <c r="Q17" s="43"/>
    </row>
    <row r="18" spans="1:18" ht="6" customHeight="1">
      <c r="A18" s="105"/>
      <c r="B18" s="2"/>
      <c r="C18" s="2"/>
      <c r="D18" s="103"/>
      <c r="E18" s="21"/>
      <c r="F18" s="103"/>
      <c r="G18" s="21"/>
      <c r="H18" s="103"/>
      <c r="I18" s="21"/>
      <c r="J18" s="103"/>
      <c r="K18" s="21"/>
      <c r="L18" s="21"/>
      <c r="M18" s="21"/>
      <c r="N18" s="103"/>
      <c r="O18" s="21"/>
      <c r="P18" s="21"/>
      <c r="Q18" s="43"/>
    </row>
    <row r="19" spans="1:18" ht="21" customHeight="1" thickBot="1">
      <c r="A19" s="58" t="s">
        <v>124</v>
      </c>
      <c r="B19" s="102"/>
      <c r="C19" s="102"/>
      <c r="D19" s="107">
        <f>SUM(D14:D17)</f>
        <v>135000000</v>
      </c>
      <c r="E19" s="21"/>
      <c r="F19" s="107">
        <f>SUM(F14:F17)</f>
        <v>165469737</v>
      </c>
      <c r="G19" s="21"/>
      <c r="H19" s="107">
        <f>SUM(H14:H17)</f>
        <v>987345</v>
      </c>
      <c r="I19" s="21"/>
      <c r="J19" s="107">
        <f>SUM(J14:J17)</f>
        <v>8300000</v>
      </c>
      <c r="K19" s="21"/>
      <c r="L19" s="107">
        <f>SUM(L14:L17)</f>
        <v>52707026</v>
      </c>
      <c r="M19" s="21"/>
      <c r="N19" s="107">
        <f>SUM(N14:N17)</f>
        <v>-1607676</v>
      </c>
      <c r="O19" s="21"/>
      <c r="P19" s="107">
        <f>SUM(P14:P17)</f>
        <v>360856432</v>
      </c>
      <c r="Q19" s="64"/>
      <c r="R19" s="64"/>
    </row>
    <row r="20" spans="1:18" ht="21" customHeight="1" thickTop="1"/>
    <row r="21" spans="1:18" ht="21" customHeight="1">
      <c r="A21" s="58" t="s">
        <v>121</v>
      </c>
      <c r="B21" s="102"/>
      <c r="C21" s="102"/>
      <c r="D21" s="21">
        <v>135000000</v>
      </c>
      <c r="E21" s="21"/>
      <c r="F21" s="103">
        <v>165469737</v>
      </c>
      <c r="G21" s="21"/>
      <c r="H21" s="21">
        <v>987345</v>
      </c>
      <c r="I21" s="21"/>
      <c r="J21" s="21">
        <v>9800000</v>
      </c>
      <c r="K21" s="21"/>
      <c r="L21" s="21">
        <v>64602844</v>
      </c>
      <c r="M21" s="21"/>
      <c r="N21" s="21">
        <v>-1607676</v>
      </c>
      <c r="O21" s="21"/>
      <c r="P21" s="21">
        <f>SUM(D21:N21)</f>
        <v>374252250</v>
      </c>
      <c r="Q21" s="63"/>
    </row>
    <row r="22" spans="1:18" ht="21" customHeight="1">
      <c r="A22" s="104" t="s">
        <v>96</v>
      </c>
      <c r="B22" s="102"/>
      <c r="C22" s="102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63"/>
    </row>
    <row r="23" spans="1:18" ht="21" customHeight="1">
      <c r="A23" s="104" t="s">
        <v>97</v>
      </c>
      <c r="B23" s="102"/>
      <c r="C23" s="102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63"/>
    </row>
    <row r="24" spans="1:18" ht="21" customHeight="1">
      <c r="A24" s="105" t="s">
        <v>150</v>
      </c>
      <c r="B24" s="77">
        <v>21</v>
      </c>
      <c r="C24" s="102"/>
      <c r="D24" s="21">
        <v>0</v>
      </c>
      <c r="E24" s="21"/>
      <c r="F24" s="21">
        <v>0</v>
      </c>
      <c r="G24" s="21"/>
      <c r="H24" s="21">
        <v>0</v>
      </c>
      <c r="I24" s="21"/>
      <c r="J24" s="21">
        <v>0</v>
      </c>
      <c r="K24" s="21"/>
      <c r="L24" s="21">
        <v>-27000000</v>
      </c>
      <c r="M24" s="21"/>
      <c r="N24" s="21">
        <v>0</v>
      </c>
      <c r="O24" s="21"/>
      <c r="P24" s="21">
        <f>SUM(D24:N24)</f>
        <v>-27000000</v>
      </c>
      <c r="Q24" s="63"/>
    </row>
    <row r="25" spans="1:18" ht="21" customHeight="1">
      <c r="A25" s="105" t="s">
        <v>105</v>
      </c>
      <c r="B25" s="2"/>
      <c r="C25" s="2"/>
      <c r="D25" s="106">
        <v>0</v>
      </c>
      <c r="E25" s="21"/>
      <c r="F25" s="106">
        <v>0</v>
      </c>
      <c r="G25" s="21"/>
      <c r="H25" s="106">
        <v>0</v>
      </c>
      <c r="I25" s="21"/>
      <c r="J25" s="106">
        <v>0</v>
      </c>
      <c r="K25" s="21"/>
      <c r="L25" s="30">
        <v>17887425</v>
      </c>
      <c r="M25" s="21"/>
      <c r="N25" s="106">
        <v>0</v>
      </c>
      <c r="O25" s="21"/>
      <c r="P25" s="30">
        <f>SUM(D25:N25)</f>
        <v>17887425</v>
      </c>
      <c r="Q25" s="43"/>
    </row>
    <row r="26" spans="1:18" ht="6" customHeight="1">
      <c r="A26" s="105"/>
      <c r="B26" s="2"/>
      <c r="C26" s="2"/>
      <c r="D26" s="103"/>
      <c r="E26" s="21"/>
      <c r="F26" s="103"/>
      <c r="G26" s="21"/>
      <c r="H26" s="103"/>
      <c r="I26" s="21"/>
      <c r="J26" s="103"/>
      <c r="K26" s="21"/>
      <c r="L26" s="21"/>
      <c r="M26" s="21"/>
      <c r="N26" s="103"/>
      <c r="O26" s="21"/>
      <c r="P26" s="21"/>
      <c r="Q26" s="43"/>
    </row>
    <row r="27" spans="1:18" ht="21" customHeight="1" thickBot="1">
      <c r="A27" s="58" t="s">
        <v>131</v>
      </c>
      <c r="B27" s="102"/>
      <c r="C27" s="102"/>
      <c r="D27" s="107">
        <f>SUM(D21:D25)</f>
        <v>135000000</v>
      </c>
      <c r="E27" s="21"/>
      <c r="F27" s="107">
        <f>SUM(F21:F25)</f>
        <v>165469737</v>
      </c>
      <c r="G27" s="21"/>
      <c r="H27" s="107">
        <f>SUM(H21:H25)</f>
        <v>987345</v>
      </c>
      <c r="I27" s="21"/>
      <c r="J27" s="107">
        <f>SUM(J21:J25)</f>
        <v>9800000</v>
      </c>
      <c r="K27" s="21"/>
      <c r="L27" s="107">
        <f>SUM(L21:L25)</f>
        <v>55490269</v>
      </c>
      <c r="M27" s="21"/>
      <c r="N27" s="107">
        <f>SUM(N21:N25)</f>
        <v>-1607676</v>
      </c>
      <c r="O27" s="21"/>
      <c r="P27" s="107">
        <f>SUM(P21:P25)</f>
        <v>365139675</v>
      </c>
      <c r="Q27" s="64"/>
      <c r="R27" s="64"/>
    </row>
    <row r="28" spans="1:18" ht="24.75" customHeight="1" thickTop="1">
      <c r="A28" s="58"/>
      <c r="B28" s="102"/>
      <c r="C28" s="102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64"/>
      <c r="R28" s="64"/>
    </row>
    <row r="29" spans="1:18" ht="21.9" customHeight="1"/>
    <row r="30" spans="1:18" ht="22.5" customHeight="1">
      <c r="A30" s="7" t="str">
        <f>+'PL 5 (3M)'!A46</f>
        <v>หมายเหตุประกอบข้อมูลทางการเงินเป็นส่วนหนึ่งของข้อมูลทางการเงินระหว่างกาลนี้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</sheetData>
  <mergeCells count="2">
    <mergeCell ref="J6:L6"/>
    <mergeCell ref="D5:P5"/>
  </mergeCells>
  <pageMargins left="0.4" right="0.4" top="0.5" bottom="0.6" header="0.49" footer="0.4"/>
  <pageSetup paperSize="9" scale="90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203B6-6FF4-4A34-8B96-190063566503}">
  <dimension ref="A1:R30"/>
  <sheetViews>
    <sheetView topLeftCell="A8" zoomScaleNormal="100" zoomScaleSheetLayoutView="79" zoomScalePageLayoutView="66" workbookViewId="0">
      <selection activeCell="L25" sqref="L25"/>
    </sheetView>
  </sheetViews>
  <sheetFormatPr defaultColWidth="9.33203125" defaultRowHeight="21.75" customHeight="1"/>
  <cols>
    <col min="1" max="1" width="50" style="3" customWidth="1"/>
    <col min="2" max="2" width="8.33203125" style="3" customWidth="1"/>
    <col min="3" max="3" width="0.6640625" style="3" customWidth="1"/>
    <col min="4" max="4" width="10.6640625" style="3" customWidth="1"/>
    <col min="5" max="5" width="0.6640625" style="3" customWidth="1"/>
    <col min="6" max="6" width="11.33203125" style="3" customWidth="1"/>
    <col min="7" max="7" width="0.6640625" style="3" customWidth="1"/>
    <col min="8" max="8" width="14.6640625" style="3" customWidth="1"/>
    <col min="9" max="9" width="0.6640625" style="3" customWidth="1"/>
    <col min="10" max="10" width="11.6640625" style="3" customWidth="1"/>
    <col min="11" max="11" width="0.6640625" style="3" customWidth="1"/>
    <col min="12" max="12" width="11.6640625" style="3" customWidth="1"/>
    <col min="13" max="13" width="0.6640625" style="3" customWidth="1"/>
    <col min="14" max="14" width="23.6640625" style="3" customWidth="1"/>
    <col min="15" max="15" width="0.6640625" style="3" customWidth="1"/>
    <col min="16" max="16" width="11.6640625" style="3" customWidth="1"/>
    <col min="17" max="17" width="16.33203125" style="3" bestFit="1" customWidth="1"/>
    <col min="18" max="18" width="14.6640625" style="3" bestFit="1" customWidth="1"/>
    <col min="19" max="22" width="9.33203125" style="3"/>
    <col min="23" max="23" width="9.33203125" style="3" customWidth="1"/>
    <col min="24" max="26" width="9.33203125" style="3"/>
    <col min="27" max="27" width="9.33203125" style="3" customWidth="1"/>
    <col min="28" max="16384" width="9.33203125" style="3"/>
  </cols>
  <sheetData>
    <row r="1" spans="1:17" ht="21.75" customHeight="1">
      <c r="A1" s="61" t="s">
        <v>35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7" ht="21.75" customHeight="1">
      <c r="A2" s="61" t="s">
        <v>165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3" spans="1:17" ht="21.75" customHeight="1">
      <c r="A3" s="62" t="str">
        <f>'PL 6 (6M)'!A3</f>
        <v>สำหรับรอบระยะเวลาหกเดือนสิ้นสุดวันที่ 30 มิถุนายน พ.ศ. 2568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5" spans="1:17" ht="21.75" customHeight="1">
      <c r="D5" s="110" t="s">
        <v>138</v>
      </c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7" ht="21" customHeight="1">
      <c r="D6" s="11"/>
      <c r="J6" s="109" t="s">
        <v>56</v>
      </c>
      <c r="K6" s="109"/>
      <c r="L6" s="109"/>
      <c r="M6" s="11"/>
      <c r="N6" s="94" t="s">
        <v>65</v>
      </c>
      <c r="O6" s="11"/>
    </row>
    <row r="7" spans="1:17" ht="21" customHeight="1">
      <c r="D7" s="95"/>
      <c r="H7" s="95"/>
      <c r="L7" s="96"/>
      <c r="M7" s="11"/>
      <c r="N7" s="12" t="s">
        <v>67</v>
      </c>
      <c r="O7" s="11"/>
    </row>
    <row r="8" spans="1:17" ht="21" customHeight="1">
      <c r="D8" s="50"/>
      <c r="E8" s="11"/>
      <c r="F8" s="11"/>
      <c r="G8" s="11"/>
      <c r="H8" s="95"/>
      <c r="I8" s="11"/>
      <c r="M8" s="11"/>
      <c r="N8" s="97" t="s">
        <v>68</v>
      </c>
      <c r="O8" s="11"/>
    </row>
    <row r="9" spans="1:17" ht="21" customHeight="1">
      <c r="B9" s="2"/>
      <c r="D9" s="98"/>
      <c r="E9" s="99"/>
      <c r="F9" s="99"/>
      <c r="G9" s="99"/>
      <c r="H9" s="100" t="s">
        <v>69</v>
      </c>
      <c r="I9" s="99"/>
      <c r="J9" s="93" t="s">
        <v>66</v>
      </c>
      <c r="K9" s="11"/>
      <c r="M9" s="11"/>
      <c r="N9" s="98" t="s">
        <v>70</v>
      </c>
      <c r="O9" s="11"/>
      <c r="P9" s="96" t="s">
        <v>71</v>
      </c>
    </row>
    <row r="10" spans="1:17" ht="21" customHeight="1">
      <c r="D10" s="98" t="s">
        <v>15</v>
      </c>
      <c r="E10" s="96"/>
      <c r="F10" s="100" t="s">
        <v>72</v>
      </c>
      <c r="G10" s="96"/>
      <c r="H10" s="98" t="s">
        <v>73</v>
      </c>
      <c r="I10" s="96"/>
      <c r="J10" s="96" t="s">
        <v>107</v>
      </c>
      <c r="K10" s="11"/>
      <c r="M10" s="11"/>
      <c r="N10" s="98" t="s">
        <v>74</v>
      </c>
      <c r="O10" s="11"/>
      <c r="P10" s="96" t="s">
        <v>75</v>
      </c>
    </row>
    <row r="11" spans="1:17" ht="21" customHeight="1">
      <c r="C11" s="11"/>
      <c r="D11" s="98" t="s">
        <v>76</v>
      </c>
      <c r="E11" s="96"/>
      <c r="F11" s="98" t="s">
        <v>77</v>
      </c>
      <c r="G11" s="96"/>
      <c r="H11" s="98" t="s">
        <v>78</v>
      </c>
      <c r="I11" s="96"/>
      <c r="J11" s="98" t="s">
        <v>79</v>
      </c>
      <c r="L11" s="98" t="s">
        <v>57</v>
      </c>
      <c r="M11" s="11"/>
      <c r="N11" s="98" t="s">
        <v>80</v>
      </c>
      <c r="O11" s="11"/>
      <c r="P11" s="98" t="s">
        <v>81</v>
      </c>
    </row>
    <row r="12" spans="1:17" ht="21" customHeight="1">
      <c r="B12" s="12" t="s">
        <v>7</v>
      </c>
      <c r="C12" s="11"/>
      <c r="D12" s="101" t="s">
        <v>6</v>
      </c>
      <c r="E12" s="96"/>
      <c r="F12" s="101" t="s">
        <v>6</v>
      </c>
      <c r="G12" s="96"/>
      <c r="H12" s="101" t="s">
        <v>6</v>
      </c>
      <c r="I12" s="96"/>
      <c r="J12" s="101" t="s">
        <v>6</v>
      </c>
      <c r="L12" s="101" t="s">
        <v>6</v>
      </c>
      <c r="M12" s="11"/>
      <c r="N12" s="101" t="s">
        <v>6</v>
      </c>
      <c r="O12" s="11"/>
      <c r="P12" s="101" t="s">
        <v>6</v>
      </c>
    </row>
    <row r="13" spans="1:17" ht="6" customHeight="1">
      <c r="P13" s="43"/>
    </row>
    <row r="14" spans="1:17" ht="21" customHeight="1">
      <c r="A14" s="58" t="s">
        <v>120</v>
      </c>
      <c r="B14" s="102"/>
      <c r="C14" s="102"/>
      <c r="D14" s="21">
        <v>135000000</v>
      </c>
      <c r="E14" s="21"/>
      <c r="F14" s="103">
        <v>165469737</v>
      </c>
      <c r="G14" s="21"/>
      <c r="H14" s="21">
        <v>987345</v>
      </c>
      <c r="I14" s="21"/>
      <c r="J14" s="21">
        <v>8300000</v>
      </c>
      <c r="K14" s="21"/>
      <c r="L14" s="21">
        <v>38087164</v>
      </c>
      <c r="M14" s="21"/>
      <c r="N14" s="21">
        <v>-1607676</v>
      </c>
      <c r="O14" s="21"/>
      <c r="P14" s="21">
        <f>SUM(D14:N14)</f>
        <v>346236570</v>
      </c>
      <c r="Q14" s="63"/>
    </row>
    <row r="15" spans="1:17" ht="21" customHeight="1">
      <c r="A15" s="104" t="s">
        <v>96</v>
      </c>
      <c r="B15" s="102"/>
      <c r="C15" s="102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63"/>
    </row>
    <row r="16" spans="1:17" ht="21" customHeight="1">
      <c r="A16" s="104" t="s">
        <v>97</v>
      </c>
      <c r="B16" s="102"/>
      <c r="C16" s="102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63"/>
    </row>
    <row r="17" spans="1:18" ht="21" customHeight="1">
      <c r="A17" s="105" t="s">
        <v>105</v>
      </c>
      <c r="B17" s="2"/>
      <c r="C17" s="2"/>
      <c r="D17" s="106">
        <v>0</v>
      </c>
      <c r="E17" s="21"/>
      <c r="F17" s="106">
        <v>0</v>
      </c>
      <c r="G17" s="21"/>
      <c r="H17" s="106">
        <v>0</v>
      </c>
      <c r="I17" s="21"/>
      <c r="J17" s="106">
        <v>0</v>
      </c>
      <c r="K17" s="21"/>
      <c r="L17" s="30">
        <v>14619862</v>
      </c>
      <c r="M17" s="21"/>
      <c r="N17" s="106">
        <v>0</v>
      </c>
      <c r="O17" s="21"/>
      <c r="P17" s="30">
        <f>SUM(D17:N17)</f>
        <v>14619862</v>
      </c>
      <c r="Q17" s="43"/>
    </row>
    <row r="18" spans="1:18" ht="6" customHeight="1">
      <c r="A18" s="105"/>
      <c r="B18" s="2"/>
      <c r="C18" s="2"/>
      <c r="D18" s="103"/>
      <c r="E18" s="21"/>
      <c r="F18" s="103"/>
      <c r="G18" s="21"/>
      <c r="H18" s="103"/>
      <c r="I18" s="21"/>
      <c r="J18" s="103"/>
      <c r="K18" s="21"/>
      <c r="L18" s="21"/>
      <c r="M18" s="21"/>
      <c r="N18" s="103"/>
      <c r="O18" s="21"/>
      <c r="P18" s="21"/>
      <c r="Q18" s="43"/>
    </row>
    <row r="19" spans="1:18" ht="21" customHeight="1" thickBot="1">
      <c r="A19" s="58" t="s">
        <v>124</v>
      </c>
      <c r="B19" s="102"/>
      <c r="C19" s="102"/>
      <c r="D19" s="107">
        <f>SUM(D14:D17)</f>
        <v>135000000</v>
      </c>
      <c r="E19" s="21"/>
      <c r="F19" s="107">
        <f>SUM(F14:F17)</f>
        <v>165469737</v>
      </c>
      <c r="G19" s="21"/>
      <c r="H19" s="107">
        <f>SUM(H14:H17)</f>
        <v>987345</v>
      </c>
      <c r="I19" s="21"/>
      <c r="J19" s="107">
        <f>SUM(J14:J17)</f>
        <v>8300000</v>
      </c>
      <c r="K19" s="21"/>
      <c r="L19" s="107">
        <f>SUM(L14:L17)</f>
        <v>52707026</v>
      </c>
      <c r="M19" s="21"/>
      <c r="N19" s="107">
        <f>SUM(N14:N17)</f>
        <v>-1607676</v>
      </c>
      <c r="O19" s="21"/>
      <c r="P19" s="107">
        <f>SUM(P14:P17)</f>
        <v>360856432</v>
      </c>
      <c r="Q19" s="64"/>
      <c r="R19" s="64"/>
    </row>
    <row r="20" spans="1:18" ht="21" customHeight="1" thickTop="1"/>
    <row r="21" spans="1:18" ht="21" customHeight="1">
      <c r="A21" s="58" t="s">
        <v>121</v>
      </c>
      <c r="B21" s="102"/>
      <c r="C21" s="102"/>
      <c r="D21" s="21">
        <v>135000000</v>
      </c>
      <c r="E21" s="21"/>
      <c r="F21" s="103">
        <v>165469737</v>
      </c>
      <c r="G21" s="21"/>
      <c r="H21" s="21">
        <v>987345</v>
      </c>
      <c r="I21" s="21"/>
      <c r="J21" s="21">
        <v>9800000</v>
      </c>
      <c r="K21" s="21"/>
      <c r="L21" s="21">
        <v>64602844</v>
      </c>
      <c r="M21" s="21"/>
      <c r="N21" s="21">
        <v>-1607676</v>
      </c>
      <c r="O21" s="21"/>
      <c r="P21" s="21">
        <f>SUM(D21:N21)</f>
        <v>374252250</v>
      </c>
      <c r="Q21" s="63"/>
    </row>
    <row r="22" spans="1:18" ht="21" customHeight="1">
      <c r="A22" s="104" t="s">
        <v>96</v>
      </c>
      <c r="B22" s="102"/>
      <c r="C22" s="102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63"/>
    </row>
    <row r="23" spans="1:18" ht="21" customHeight="1">
      <c r="A23" s="104" t="s">
        <v>97</v>
      </c>
      <c r="B23" s="102"/>
      <c r="C23" s="102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63"/>
    </row>
    <row r="24" spans="1:18" ht="21" customHeight="1">
      <c r="A24" s="105" t="s">
        <v>150</v>
      </c>
      <c r="B24" s="77">
        <v>21</v>
      </c>
      <c r="C24" s="102"/>
      <c r="D24" s="21">
        <v>0</v>
      </c>
      <c r="E24" s="21"/>
      <c r="F24" s="21">
        <v>0</v>
      </c>
      <c r="G24" s="21"/>
      <c r="H24" s="21">
        <v>0</v>
      </c>
      <c r="I24" s="21"/>
      <c r="J24" s="21">
        <v>0</v>
      </c>
      <c r="K24" s="21"/>
      <c r="L24" s="21">
        <v>-27000000</v>
      </c>
      <c r="M24" s="21"/>
      <c r="N24" s="21">
        <v>0</v>
      </c>
      <c r="O24" s="21"/>
      <c r="P24" s="21">
        <f>SUM(D24:N24)</f>
        <v>-27000000</v>
      </c>
      <c r="Q24" s="63"/>
    </row>
    <row r="25" spans="1:18" ht="21" customHeight="1">
      <c r="A25" s="105" t="s">
        <v>105</v>
      </c>
      <c r="B25" s="2"/>
      <c r="C25" s="2"/>
      <c r="D25" s="106">
        <v>0</v>
      </c>
      <c r="E25" s="21"/>
      <c r="F25" s="106">
        <v>0</v>
      </c>
      <c r="G25" s="21"/>
      <c r="H25" s="106">
        <v>0</v>
      </c>
      <c r="I25" s="21"/>
      <c r="J25" s="106">
        <v>0</v>
      </c>
      <c r="K25" s="21"/>
      <c r="L25" s="30">
        <v>17890490</v>
      </c>
      <c r="M25" s="21"/>
      <c r="N25" s="106">
        <v>0</v>
      </c>
      <c r="O25" s="21"/>
      <c r="P25" s="30">
        <f>SUM(D25:N25)</f>
        <v>17890490</v>
      </c>
      <c r="Q25" s="43"/>
    </row>
    <row r="26" spans="1:18" ht="6" customHeight="1">
      <c r="A26" s="105"/>
      <c r="B26" s="2"/>
      <c r="C26" s="2"/>
      <c r="D26" s="103"/>
      <c r="E26" s="21"/>
      <c r="F26" s="103"/>
      <c r="G26" s="21"/>
      <c r="H26" s="103"/>
      <c r="I26" s="21"/>
      <c r="J26" s="103"/>
      <c r="K26" s="21"/>
      <c r="L26" s="21"/>
      <c r="M26" s="21"/>
      <c r="N26" s="103"/>
      <c r="O26" s="21"/>
      <c r="P26" s="21"/>
      <c r="Q26" s="43"/>
    </row>
    <row r="27" spans="1:18" ht="21" customHeight="1" thickBot="1">
      <c r="A27" s="58" t="s">
        <v>131</v>
      </c>
      <c r="B27" s="102"/>
      <c r="C27" s="102"/>
      <c r="D27" s="107">
        <f>SUM(D21:D25)</f>
        <v>135000000</v>
      </c>
      <c r="E27" s="21"/>
      <c r="F27" s="107">
        <f>SUM(F21:F25)</f>
        <v>165469737</v>
      </c>
      <c r="G27" s="21"/>
      <c r="H27" s="107">
        <f>SUM(H21:H25)</f>
        <v>987345</v>
      </c>
      <c r="I27" s="21"/>
      <c r="J27" s="107">
        <f>SUM(J21:J25)</f>
        <v>9800000</v>
      </c>
      <c r="K27" s="21"/>
      <c r="L27" s="107">
        <f>SUM(L21:L25)</f>
        <v>55493334</v>
      </c>
      <c r="M27" s="21"/>
      <c r="N27" s="107">
        <f>SUM(N21:N25)</f>
        <v>-1607676</v>
      </c>
      <c r="O27" s="21"/>
      <c r="P27" s="107">
        <f>SUM(P21:P25)</f>
        <v>365142740</v>
      </c>
      <c r="Q27" s="64"/>
      <c r="R27" s="64"/>
    </row>
    <row r="28" spans="1:18" ht="24.75" customHeight="1" thickTop="1"/>
    <row r="29" spans="1:18" ht="21.9" customHeight="1"/>
    <row r="30" spans="1:18" ht="22.5" customHeight="1">
      <c r="A30" s="7" t="str">
        <f>+'PL 5 (3M)'!A46</f>
        <v>หมายเหตุประกอบข้อมูลทางการเงินเป็นส่วนหนึ่งของข้อมูลทางการเงินระหว่างกาลนี้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</sheetData>
  <mergeCells count="2">
    <mergeCell ref="J6:L6"/>
    <mergeCell ref="D5:P5"/>
  </mergeCells>
  <pageMargins left="0.3" right="0.3" top="0.5" bottom="0.6" header="0.49" footer="0.4"/>
  <pageSetup paperSize="9" scale="90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8F9C5-F5EE-44E8-9751-70A906F51155}">
  <dimension ref="A1:K96"/>
  <sheetViews>
    <sheetView topLeftCell="A81" zoomScaleNormal="100" zoomScaleSheetLayoutView="65" workbookViewId="0">
      <selection activeCell="E90" sqref="E90"/>
    </sheetView>
  </sheetViews>
  <sheetFormatPr defaultColWidth="5.6640625" defaultRowHeight="21.6" customHeight="1"/>
  <cols>
    <col min="1" max="1" width="1.6640625" style="3" customWidth="1"/>
    <col min="2" max="2" width="38.44140625" style="3" customWidth="1"/>
    <col min="3" max="3" width="7.6640625" style="2" customWidth="1"/>
    <col min="4" max="4" width="0.6640625" style="3" customWidth="1"/>
    <col min="5" max="5" width="13.6640625" style="3" customWidth="1"/>
    <col min="6" max="6" width="0.6640625" style="3" customWidth="1"/>
    <col min="7" max="7" width="13.6640625" style="3" customWidth="1"/>
    <col min="8" max="8" width="0.6640625" style="3" customWidth="1"/>
    <col min="9" max="9" width="13.6640625" style="3" customWidth="1"/>
    <col min="10" max="10" width="0.6640625" style="3" customWidth="1"/>
    <col min="11" max="11" width="13.6640625" style="3" customWidth="1"/>
    <col min="12" max="16384" width="5.6640625" style="3"/>
  </cols>
  <sheetData>
    <row r="1" spans="1:11" s="43" customFormat="1" ht="21.75" customHeight="1">
      <c r="A1" s="41" t="s">
        <v>35</v>
      </c>
      <c r="B1" s="41"/>
      <c r="C1" s="42"/>
      <c r="D1" s="1"/>
      <c r="E1" s="41"/>
      <c r="F1" s="1"/>
      <c r="G1" s="41"/>
      <c r="H1" s="1"/>
      <c r="I1" s="41"/>
      <c r="J1" s="1"/>
      <c r="K1" s="41"/>
    </row>
    <row r="2" spans="1:11" s="43" customFormat="1" ht="21.75" customHeight="1">
      <c r="A2" s="41" t="s">
        <v>20</v>
      </c>
      <c r="B2" s="41"/>
      <c r="C2" s="42"/>
      <c r="D2" s="44"/>
      <c r="E2" s="41"/>
      <c r="F2" s="44"/>
      <c r="G2" s="41"/>
      <c r="H2" s="44"/>
      <c r="I2" s="41"/>
      <c r="J2" s="44"/>
      <c r="K2" s="41"/>
    </row>
    <row r="3" spans="1:11" s="43" customFormat="1" ht="21.75" customHeight="1">
      <c r="A3" s="45" t="str">
        <f>'PL 6 (6M)'!A3</f>
        <v>สำหรับรอบระยะเวลาหกเดือนสิ้นสุดวันที่ 30 มิถุนายน พ.ศ. 2568</v>
      </c>
      <c r="B3" s="45"/>
      <c r="C3" s="46"/>
      <c r="D3" s="47"/>
      <c r="E3" s="45"/>
      <c r="F3" s="47"/>
      <c r="G3" s="45"/>
      <c r="H3" s="47"/>
      <c r="I3" s="45"/>
      <c r="J3" s="47"/>
      <c r="K3" s="45"/>
    </row>
    <row r="4" spans="1:11" s="43" customFormat="1" ht="15" customHeight="1">
      <c r="A4" s="41"/>
      <c r="B4" s="41"/>
      <c r="C4" s="42"/>
      <c r="D4" s="48"/>
      <c r="E4" s="41"/>
      <c r="F4" s="48"/>
      <c r="G4" s="41"/>
      <c r="H4" s="48"/>
      <c r="I4" s="41"/>
      <c r="J4" s="48"/>
      <c r="K4" s="41"/>
    </row>
    <row r="5" spans="1:11" s="43" customFormat="1" ht="20.100000000000001" customHeight="1">
      <c r="A5" s="41"/>
      <c r="B5" s="41"/>
      <c r="C5" s="42"/>
      <c r="D5" s="48"/>
      <c r="E5" s="111"/>
      <c r="F5" s="111"/>
      <c r="G5" s="111"/>
      <c r="H5" s="48"/>
      <c r="I5" s="41"/>
      <c r="J5" s="48"/>
      <c r="K5" s="41"/>
    </row>
    <row r="6" spans="1:11" s="43" customFormat="1" ht="20.100000000000001" customHeight="1">
      <c r="A6" s="41"/>
      <c r="B6" s="41"/>
      <c r="C6" s="42"/>
      <c r="D6" s="48"/>
      <c r="E6" s="108" t="s">
        <v>172</v>
      </c>
      <c r="F6" s="108"/>
      <c r="G6" s="108"/>
      <c r="H6" s="87"/>
      <c r="I6" s="108" t="s">
        <v>133</v>
      </c>
      <c r="J6" s="108"/>
      <c r="K6" s="108"/>
    </row>
    <row r="7" spans="1:11" s="43" customFormat="1" ht="20.100000000000001" customHeight="1">
      <c r="A7" s="41"/>
      <c r="B7" s="41"/>
      <c r="C7" s="42"/>
      <c r="D7" s="48"/>
      <c r="E7" s="49" t="s">
        <v>23</v>
      </c>
      <c r="F7" s="48"/>
      <c r="G7" s="49" t="s">
        <v>23</v>
      </c>
      <c r="H7" s="48"/>
      <c r="I7" s="49" t="s">
        <v>23</v>
      </c>
      <c r="J7" s="48"/>
      <c r="K7" s="49" t="s">
        <v>23</v>
      </c>
    </row>
    <row r="8" spans="1:11" s="43" customFormat="1" ht="20.100000000000001" customHeight="1">
      <c r="A8" s="41"/>
      <c r="B8" s="41"/>
      <c r="C8" s="42"/>
      <c r="D8" s="48"/>
      <c r="E8" s="89" t="s">
        <v>123</v>
      </c>
      <c r="F8" s="73"/>
      <c r="G8" s="89" t="s">
        <v>123</v>
      </c>
      <c r="H8" s="73"/>
      <c r="I8" s="89" t="s">
        <v>123</v>
      </c>
      <c r="J8" s="73"/>
      <c r="K8" s="89" t="s">
        <v>123</v>
      </c>
    </row>
    <row r="9" spans="1:11" s="43" customFormat="1" ht="20.100000000000001" customHeight="1">
      <c r="A9" s="41"/>
      <c r="B9" s="41"/>
      <c r="C9" s="42"/>
      <c r="D9" s="42"/>
      <c r="E9" s="9" t="s">
        <v>113</v>
      </c>
      <c r="F9" s="11"/>
      <c r="G9" s="9" t="s">
        <v>34</v>
      </c>
      <c r="H9" s="42"/>
      <c r="I9" s="9" t="s">
        <v>113</v>
      </c>
      <c r="J9" s="11"/>
      <c r="K9" s="9" t="s">
        <v>34</v>
      </c>
    </row>
    <row r="10" spans="1:11" s="43" customFormat="1" ht="20.100000000000001" customHeight="1">
      <c r="A10" s="41"/>
      <c r="B10" s="41"/>
      <c r="C10" s="12" t="s">
        <v>7</v>
      </c>
      <c r="D10" s="50"/>
      <c r="E10" s="51" t="s">
        <v>6</v>
      </c>
      <c r="F10" s="50"/>
      <c r="G10" s="51" t="s">
        <v>6</v>
      </c>
      <c r="H10" s="50"/>
      <c r="I10" s="51" t="s">
        <v>6</v>
      </c>
      <c r="J10" s="50"/>
      <c r="K10" s="51" t="s">
        <v>6</v>
      </c>
    </row>
    <row r="11" spans="1:11" ht="5.0999999999999996" customHeight="1">
      <c r="A11" s="1"/>
      <c r="B11" s="1"/>
      <c r="C11" s="50"/>
      <c r="D11" s="42"/>
      <c r="E11" s="21"/>
      <c r="F11" s="42"/>
      <c r="G11" s="21"/>
      <c r="H11" s="42"/>
      <c r="I11" s="21"/>
      <c r="J11" s="42"/>
      <c r="K11" s="21"/>
    </row>
    <row r="12" spans="1:11" ht="20.100000000000001" customHeight="1">
      <c r="A12" s="1" t="s">
        <v>21</v>
      </c>
      <c r="B12" s="1"/>
      <c r="C12" s="50"/>
      <c r="D12" s="42"/>
      <c r="E12" s="27"/>
      <c r="F12" s="42"/>
      <c r="G12" s="27"/>
      <c r="H12" s="42"/>
      <c r="I12" s="27"/>
      <c r="J12" s="42"/>
      <c r="K12" s="27"/>
    </row>
    <row r="13" spans="1:11" ht="20.100000000000001" customHeight="1">
      <c r="A13" s="1" t="s">
        <v>104</v>
      </c>
      <c r="D13" s="52"/>
      <c r="E13" s="53">
        <v>22256403</v>
      </c>
      <c r="F13" s="52"/>
      <c r="G13" s="53">
        <v>18697909</v>
      </c>
      <c r="H13" s="52"/>
      <c r="I13" s="53">
        <v>22259468</v>
      </c>
      <c r="J13" s="52"/>
      <c r="K13" s="53">
        <v>18697909</v>
      </c>
    </row>
    <row r="14" spans="1:11" ht="20.100000000000001" customHeight="1">
      <c r="A14" s="3" t="s">
        <v>83</v>
      </c>
      <c r="D14" s="52"/>
      <c r="E14" s="27"/>
      <c r="F14" s="52"/>
      <c r="G14" s="27"/>
      <c r="H14" s="52"/>
      <c r="I14" s="27"/>
      <c r="J14" s="52"/>
      <c r="K14" s="27"/>
    </row>
    <row r="15" spans="1:11" ht="20.100000000000001" customHeight="1">
      <c r="B15" s="3" t="s">
        <v>117</v>
      </c>
      <c r="D15" s="52"/>
      <c r="E15" s="27">
        <v>-3111905</v>
      </c>
      <c r="F15" s="52"/>
      <c r="G15" s="27">
        <v>-355513</v>
      </c>
      <c r="H15" s="52"/>
      <c r="I15" s="27">
        <v>-3111905</v>
      </c>
      <c r="J15" s="52"/>
      <c r="K15" s="27">
        <v>-355513</v>
      </c>
    </row>
    <row r="16" spans="1:11" ht="20.100000000000001" customHeight="1">
      <c r="B16" s="3" t="s">
        <v>170</v>
      </c>
      <c r="D16" s="52"/>
      <c r="E16" s="27">
        <v>1950451</v>
      </c>
      <c r="F16" s="52"/>
      <c r="G16" s="27">
        <v>0</v>
      </c>
      <c r="H16" s="52"/>
      <c r="I16" s="27">
        <v>1950451</v>
      </c>
      <c r="J16" s="52"/>
      <c r="K16" s="27">
        <v>0</v>
      </c>
    </row>
    <row r="17" spans="2:11" ht="20.100000000000001" customHeight="1">
      <c r="B17" s="3" t="s">
        <v>84</v>
      </c>
      <c r="D17" s="42"/>
      <c r="E17" s="27">
        <v>3313309</v>
      </c>
      <c r="F17" s="42"/>
      <c r="G17" s="27">
        <v>3178026</v>
      </c>
      <c r="H17" s="42"/>
      <c r="I17" s="27">
        <v>3313309</v>
      </c>
      <c r="J17" s="42"/>
      <c r="K17" s="27">
        <v>3178026</v>
      </c>
    </row>
    <row r="18" spans="2:11" ht="20.100000000000001" customHeight="1">
      <c r="B18" s="3" t="s">
        <v>139</v>
      </c>
      <c r="D18" s="42"/>
    </row>
    <row r="19" spans="2:11" ht="20.100000000000001" customHeight="1">
      <c r="B19" s="3" t="s">
        <v>140</v>
      </c>
      <c r="D19" s="42"/>
      <c r="E19" s="27">
        <v>-142</v>
      </c>
      <c r="F19" s="52"/>
      <c r="G19" s="27">
        <v>-210017</v>
      </c>
      <c r="H19" s="42"/>
      <c r="I19" s="27">
        <v>-142</v>
      </c>
      <c r="J19" s="52"/>
      <c r="K19" s="27">
        <v>-210017</v>
      </c>
    </row>
    <row r="20" spans="2:11" ht="20.100000000000001" customHeight="1">
      <c r="B20" s="3" t="s">
        <v>159</v>
      </c>
      <c r="D20" s="42"/>
      <c r="E20" s="27">
        <v>746742</v>
      </c>
      <c r="F20" s="42"/>
      <c r="G20" s="27">
        <v>-575028</v>
      </c>
      <c r="H20" s="42"/>
      <c r="I20" s="27">
        <v>746742</v>
      </c>
      <c r="J20" s="42"/>
      <c r="K20" s="27">
        <v>-575028</v>
      </c>
    </row>
    <row r="21" spans="2:11" ht="20.100000000000001" customHeight="1">
      <c r="B21" s="3" t="s">
        <v>118</v>
      </c>
      <c r="D21" s="42"/>
      <c r="E21" s="27">
        <v>-24645</v>
      </c>
      <c r="F21" s="42"/>
      <c r="G21" s="27">
        <v>-322560</v>
      </c>
      <c r="H21" s="42"/>
      <c r="I21" s="27">
        <v>-24645</v>
      </c>
      <c r="J21" s="42"/>
      <c r="K21" s="27">
        <v>-322560</v>
      </c>
    </row>
    <row r="22" spans="2:11" ht="20.100000000000001" customHeight="1">
      <c r="B22" s="3" t="s">
        <v>119</v>
      </c>
      <c r="D22" s="42"/>
      <c r="E22" s="27">
        <v>-16764</v>
      </c>
      <c r="F22" s="42"/>
      <c r="G22" s="27">
        <v>-12446</v>
      </c>
      <c r="H22" s="42"/>
      <c r="I22" s="27">
        <v>-16764</v>
      </c>
      <c r="J22" s="42"/>
      <c r="K22" s="27">
        <v>-12446</v>
      </c>
    </row>
    <row r="23" spans="2:11" ht="20.100000000000001" customHeight="1">
      <c r="B23" s="3" t="s">
        <v>141</v>
      </c>
      <c r="D23" s="42"/>
      <c r="E23" s="27"/>
      <c r="F23" s="42"/>
      <c r="G23" s="27"/>
      <c r="H23" s="42"/>
      <c r="I23" s="27"/>
      <c r="J23" s="42"/>
      <c r="K23" s="27"/>
    </row>
    <row r="24" spans="2:11" ht="20.100000000000001" customHeight="1">
      <c r="B24" s="3" t="s">
        <v>142</v>
      </c>
      <c r="D24" s="42"/>
      <c r="E24" s="27">
        <v>0</v>
      </c>
      <c r="F24" s="42"/>
      <c r="G24" s="27">
        <v>122100</v>
      </c>
      <c r="H24" s="42"/>
      <c r="I24" s="27">
        <v>0</v>
      </c>
      <c r="J24" s="42"/>
      <c r="K24" s="27">
        <v>122100</v>
      </c>
    </row>
    <row r="25" spans="2:11" ht="20.100000000000001" customHeight="1">
      <c r="B25" s="3" t="s">
        <v>152</v>
      </c>
      <c r="D25" s="42"/>
      <c r="E25" s="27">
        <v>35334</v>
      </c>
      <c r="F25" s="42"/>
      <c r="G25" s="27">
        <v>0</v>
      </c>
      <c r="H25" s="42"/>
      <c r="I25" s="27">
        <v>35334</v>
      </c>
      <c r="J25" s="42"/>
      <c r="K25" s="27">
        <v>0</v>
      </c>
    </row>
    <row r="26" spans="2:11" ht="20.100000000000001" customHeight="1">
      <c r="B26" s="3" t="s">
        <v>168</v>
      </c>
      <c r="D26" s="42"/>
    </row>
    <row r="27" spans="2:11" ht="20.100000000000001" customHeight="1">
      <c r="B27" s="3" t="s">
        <v>169</v>
      </c>
      <c r="D27" s="42"/>
      <c r="E27" s="27">
        <v>3065</v>
      </c>
      <c r="F27" s="42"/>
      <c r="G27" s="27">
        <v>0</v>
      </c>
      <c r="H27" s="42"/>
      <c r="I27" s="27">
        <v>0</v>
      </c>
      <c r="J27" s="42"/>
      <c r="K27" s="27">
        <v>0</v>
      </c>
    </row>
    <row r="28" spans="2:11" ht="20.100000000000001" customHeight="1">
      <c r="B28" s="3" t="s">
        <v>31</v>
      </c>
      <c r="D28" s="42"/>
      <c r="E28" s="27">
        <v>-437253</v>
      </c>
      <c r="F28" s="42"/>
      <c r="G28" s="27">
        <v>-542346</v>
      </c>
      <c r="H28" s="42"/>
      <c r="I28" s="27">
        <v>-437253</v>
      </c>
      <c r="J28" s="42"/>
      <c r="K28" s="27">
        <v>-542346</v>
      </c>
    </row>
    <row r="29" spans="2:11" ht="20.100000000000001" customHeight="1">
      <c r="B29" s="3" t="s">
        <v>64</v>
      </c>
      <c r="D29" s="42"/>
      <c r="E29" s="27">
        <v>1054344</v>
      </c>
      <c r="F29" s="42"/>
      <c r="G29" s="27">
        <v>738312</v>
      </c>
      <c r="H29" s="42"/>
      <c r="I29" s="27">
        <v>1054344</v>
      </c>
      <c r="J29" s="42"/>
      <c r="K29" s="27">
        <v>738312</v>
      </c>
    </row>
    <row r="30" spans="2:11" ht="20.100000000000001" customHeight="1">
      <c r="B30" s="3" t="s">
        <v>160</v>
      </c>
      <c r="C30" s="2">
        <v>19</v>
      </c>
      <c r="D30" s="52"/>
      <c r="E30" s="27">
        <v>130769</v>
      </c>
      <c r="F30" s="52"/>
      <c r="G30" s="27">
        <v>212253</v>
      </c>
      <c r="H30" s="52"/>
      <c r="I30" s="27">
        <v>130769</v>
      </c>
      <c r="J30" s="52"/>
      <c r="K30" s="27">
        <v>212253</v>
      </c>
    </row>
    <row r="31" spans="2:11" ht="20.100000000000001" customHeight="1">
      <c r="B31" s="3" t="s">
        <v>85</v>
      </c>
      <c r="D31" s="52"/>
      <c r="E31" s="24">
        <v>360854</v>
      </c>
      <c r="F31" s="52"/>
      <c r="G31" s="24">
        <v>340706</v>
      </c>
      <c r="H31" s="52"/>
      <c r="I31" s="24">
        <v>360854</v>
      </c>
      <c r="J31" s="52"/>
      <c r="K31" s="24">
        <v>340706</v>
      </c>
    </row>
    <row r="32" spans="2:11" ht="5.0999999999999996" customHeight="1">
      <c r="D32" s="52"/>
      <c r="E32" s="27"/>
      <c r="F32" s="52"/>
      <c r="G32" s="27"/>
      <c r="H32" s="52"/>
      <c r="I32" s="27"/>
      <c r="J32" s="52"/>
      <c r="K32" s="27"/>
    </row>
    <row r="33" spans="1:11" ht="20.100000000000001" customHeight="1">
      <c r="D33" s="52"/>
      <c r="E33" s="54">
        <f>SUM(E13:E31)</f>
        <v>26260562</v>
      </c>
      <c r="F33" s="52"/>
      <c r="G33" s="54">
        <f>SUM(G13:G31)</f>
        <v>21271396</v>
      </c>
      <c r="H33" s="52"/>
      <c r="I33" s="54">
        <f>SUM(I13:I31)</f>
        <v>26260562</v>
      </c>
      <c r="J33" s="52"/>
      <c r="K33" s="54">
        <f>SUM(K13:K31)</f>
        <v>21271396</v>
      </c>
    </row>
    <row r="34" spans="1:11" ht="20.100000000000001" customHeight="1">
      <c r="A34" s="18" t="s">
        <v>98</v>
      </c>
      <c r="D34" s="52"/>
      <c r="E34" s="27"/>
      <c r="F34" s="52"/>
      <c r="G34" s="27"/>
      <c r="H34" s="52"/>
      <c r="I34" s="27"/>
      <c r="J34" s="52"/>
      <c r="K34" s="27"/>
    </row>
    <row r="35" spans="1:11" ht="20.100000000000001" customHeight="1">
      <c r="B35" s="3" t="s">
        <v>36</v>
      </c>
      <c r="D35" s="52"/>
      <c r="E35" s="27">
        <v>11138961</v>
      </c>
      <c r="F35" s="52"/>
      <c r="G35" s="27">
        <v>68275218</v>
      </c>
      <c r="H35" s="52"/>
      <c r="I35" s="27">
        <v>11138961</v>
      </c>
      <c r="J35" s="52"/>
      <c r="K35" s="27">
        <v>68275218</v>
      </c>
    </row>
    <row r="36" spans="1:11" ht="20.100000000000001" customHeight="1">
      <c r="B36" s="3" t="s">
        <v>37</v>
      </c>
      <c r="D36" s="52"/>
      <c r="E36" s="27">
        <v>6959217</v>
      </c>
      <c r="F36" s="52"/>
      <c r="G36" s="27">
        <v>-12260593</v>
      </c>
      <c r="H36" s="52"/>
      <c r="I36" s="27">
        <v>6959217</v>
      </c>
      <c r="J36" s="52"/>
      <c r="K36" s="27">
        <v>-12260593</v>
      </c>
    </row>
    <row r="37" spans="1:11" ht="20.100000000000001" customHeight="1">
      <c r="B37" s="3" t="s">
        <v>25</v>
      </c>
      <c r="D37" s="52"/>
      <c r="E37" s="27">
        <v>142315</v>
      </c>
      <c r="F37" s="52"/>
      <c r="G37" s="27">
        <v>-204146</v>
      </c>
      <c r="H37" s="52"/>
      <c r="I37" s="27">
        <v>142315</v>
      </c>
      <c r="J37" s="52"/>
      <c r="K37" s="27">
        <v>-204146</v>
      </c>
    </row>
    <row r="38" spans="1:11" ht="20.100000000000001" customHeight="1">
      <c r="B38" s="3" t="s">
        <v>39</v>
      </c>
      <c r="D38" s="52"/>
      <c r="E38" s="27">
        <v>-2300000</v>
      </c>
      <c r="F38" s="52"/>
      <c r="G38" s="27">
        <v>-5112000</v>
      </c>
      <c r="H38" s="52"/>
      <c r="I38" s="27">
        <v>-2300000</v>
      </c>
      <c r="J38" s="52"/>
      <c r="K38" s="27">
        <v>-5112000</v>
      </c>
    </row>
    <row r="39" spans="1:11" ht="20.100000000000001" customHeight="1">
      <c r="B39" s="3" t="s">
        <v>43</v>
      </c>
      <c r="D39" s="52"/>
      <c r="E39" s="27">
        <v>1711</v>
      </c>
      <c r="F39" s="52"/>
      <c r="G39" s="27">
        <v>221162</v>
      </c>
      <c r="H39" s="52"/>
      <c r="I39" s="27">
        <v>1711</v>
      </c>
      <c r="J39" s="52"/>
      <c r="K39" s="27">
        <v>221162</v>
      </c>
    </row>
    <row r="40" spans="1:11" ht="20.100000000000001" customHeight="1">
      <c r="B40" s="3" t="s">
        <v>44</v>
      </c>
      <c r="D40" s="52"/>
      <c r="E40" s="27">
        <v>-9760643</v>
      </c>
      <c r="F40" s="52"/>
      <c r="G40" s="27">
        <v>-63752530</v>
      </c>
      <c r="H40" s="52"/>
      <c r="I40" s="27">
        <v>-9760643</v>
      </c>
      <c r="J40" s="52"/>
      <c r="K40" s="27">
        <v>-63752530</v>
      </c>
    </row>
    <row r="41" spans="1:11" ht="20.100000000000001" customHeight="1">
      <c r="B41" s="3" t="s">
        <v>116</v>
      </c>
      <c r="D41" s="52"/>
      <c r="E41" s="27">
        <v>2441131</v>
      </c>
      <c r="F41" s="52"/>
      <c r="G41" s="27">
        <v>1913960</v>
      </c>
      <c r="H41" s="52"/>
      <c r="I41" s="27">
        <v>2441131</v>
      </c>
      <c r="J41" s="52"/>
      <c r="K41" s="27">
        <v>1913960</v>
      </c>
    </row>
    <row r="42" spans="1:11" ht="20.100000000000001" customHeight="1">
      <c r="B42" s="3" t="s">
        <v>29</v>
      </c>
      <c r="D42" s="52"/>
      <c r="E42" s="24">
        <v>297079</v>
      </c>
      <c r="F42" s="52"/>
      <c r="G42" s="24">
        <v>-243535</v>
      </c>
      <c r="H42" s="52"/>
      <c r="I42" s="24">
        <v>297079</v>
      </c>
      <c r="J42" s="52"/>
      <c r="K42" s="24">
        <v>-243535</v>
      </c>
    </row>
    <row r="43" spans="1:11" ht="5.0999999999999996" customHeight="1">
      <c r="D43" s="52"/>
      <c r="E43" s="27"/>
      <c r="F43" s="52"/>
      <c r="G43" s="27"/>
      <c r="H43" s="52"/>
      <c r="I43" s="27"/>
      <c r="J43" s="52"/>
      <c r="K43" s="27"/>
    </row>
    <row r="44" spans="1:11" ht="20.100000000000001" customHeight="1">
      <c r="A44" s="3" t="s">
        <v>161</v>
      </c>
      <c r="D44" s="52"/>
      <c r="E44" s="27">
        <f>SUM(E33:E42)</f>
        <v>35180333</v>
      </c>
      <c r="F44" s="52"/>
      <c r="G44" s="27">
        <f>SUM(G33:G42)</f>
        <v>10108932</v>
      </c>
      <c r="H44" s="52"/>
      <c r="I44" s="27">
        <f>SUM(I33:I42)</f>
        <v>35180333</v>
      </c>
      <c r="J44" s="52"/>
      <c r="K44" s="27">
        <f>SUM(K33:K42)</f>
        <v>10108932</v>
      </c>
    </row>
    <row r="45" spans="1:11" ht="20.100000000000001" customHeight="1">
      <c r="A45" s="3" t="s">
        <v>86</v>
      </c>
      <c r="D45" s="52"/>
      <c r="E45" s="27">
        <v>-3745747</v>
      </c>
      <c r="F45" s="52"/>
      <c r="G45" s="27">
        <v>-5777155</v>
      </c>
      <c r="H45" s="52"/>
      <c r="I45" s="27">
        <v>-3745747</v>
      </c>
      <c r="J45" s="52"/>
      <c r="K45" s="27">
        <v>-5777155</v>
      </c>
    </row>
    <row r="46" spans="1:11" ht="20.100000000000001" customHeight="1">
      <c r="A46" s="3" t="s">
        <v>31</v>
      </c>
      <c r="D46" s="52"/>
      <c r="E46" s="24">
        <v>568960</v>
      </c>
      <c r="F46" s="52"/>
      <c r="G46" s="24">
        <v>542346</v>
      </c>
      <c r="H46" s="52"/>
      <c r="I46" s="24">
        <v>568960</v>
      </c>
      <c r="J46" s="52"/>
      <c r="K46" s="24">
        <v>542346</v>
      </c>
    </row>
    <row r="47" spans="1:11" ht="5.0999999999999996" customHeight="1">
      <c r="D47" s="52"/>
      <c r="E47" s="27"/>
      <c r="F47" s="52"/>
      <c r="G47" s="27"/>
      <c r="H47" s="52"/>
      <c r="I47" s="27"/>
      <c r="J47" s="52"/>
      <c r="K47" s="27"/>
    </row>
    <row r="48" spans="1:11" ht="20.100000000000001" customHeight="1">
      <c r="A48" s="1" t="s">
        <v>175</v>
      </c>
      <c r="B48" s="1"/>
      <c r="C48" s="50"/>
      <c r="D48" s="52"/>
      <c r="E48" s="55">
        <f>SUM(E44:E46)</f>
        <v>32003546</v>
      </c>
      <c r="F48" s="52"/>
      <c r="G48" s="55">
        <f>SUM(G44:G46)</f>
        <v>4874123</v>
      </c>
      <c r="H48" s="52"/>
      <c r="I48" s="55">
        <f>SUM(I44:I46)</f>
        <v>32003546</v>
      </c>
      <c r="J48" s="52"/>
      <c r="K48" s="55">
        <f>SUM(K44:K46)</f>
        <v>4874123</v>
      </c>
    </row>
    <row r="49" spans="1:11" ht="12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.9" customHeight="1">
      <c r="A50" s="56" t="str">
        <f>+'EQ 8 (Separate)'!A30</f>
        <v>หมายเหตุประกอบข้อมูลทางการเงินเป็นส่วนหนึ่งของข้อมูลทางการเงินระหว่างกาลนี้</v>
      </c>
      <c r="B50" s="56"/>
      <c r="C50" s="6"/>
      <c r="D50" s="57"/>
      <c r="E50" s="30"/>
      <c r="F50" s="57"/>
      <c r="G50" s="30"/>
      <c r="H50" s="57"/>
      <c r="I50" s="30"/>
      <c r="J50" s="57"/>
      <c r="K50" s="30"/>
    </row>
    <row r="51" spans="1:11" s="43" customFormat="1" ht="21.75" customHeight="1">
      <c r="A51" s="41" t="str">
        <f>+A1</f>
        <v>บริษัท อิทธิฤทธิ์ ไนซ์ คอร์ปอเรชั่น จำกัด (มหาชน)</v>
      </c>
      <c r="B51" s="41"/>
      <c r="C51" s="42"/>
      <c r="D51" s="1"/>
      <c r="E51" s="41"/>
      <c r="F51" s="1"/>
      <c r="G51" s="41"/>
      <c r="H51" s="1"/>
      <c r="I51" s="41"/>
      <c r="J51" s="1"/>
      <c r="K51" s="41"/>
    </row>
    <row r="52" spans="1:11" s="43" customFormat="1" ht="21.75" customHeight="1">
      <c r="A52" s="41" t="s">
        <v>20</v>
      </c>
      <c r="B52" s="41"/>
      <c r="C52" s="42"/>
      <c r="D52" s="44"/>
      <c r="E52" s="41"/>
      <c r="F52" s="44"/>
      <c r="G52" s="41"/>
      <c r="H52" s="44"/>
      <c r="I52" s="41"/>
      <c r="J52" s="44"/>
      <c r="K52" s="41"/>
    </row>
    <row r="53" spans="1:11" s="43" customFormat="1" ht="21.75" customHeight="1">
      <c r="A53" s="45" t="str">
        <f>+A3</f>
        <v>สำหรับรอบระยะเวลาหกเดือนสิ้นสุดวันที่ 30 มิถุนายน พ.ศ. 2568</v>
      </c>
      <c r="B53" s="45"/>
      <c r="C53" s="46"/>
      <c r="D53" s="47"/>
      <c r="E53" s="45"/>
      <c r="F53" s="47"/>
      <c r="G53" s="45"/>
      <c r="H53" s="47"/>
      <c r="I53" s="45"/>
      <c r="J53" s="47"/>
      <c r="K53" s="45"/>
    </row>
    <row r="54" spans="1:11" s="43" customFormat="1" ht="21.75" customHeight="1">
      <c r="A54" s="41"/>
      <c r="B54" s="41"/>
      <c r="C54" s="42"/>
      <c r="D54" s="48"/>
      <c r="E54" s="41"/>
      <c r="F54" s="48"/>
      <c r="G54" s="41"/>
      <c r="H54" s="48"/>
      <c r="I54" s="41"/>
      <c r="J54" s="48"/>
      <c r="K54" s="41"/>
    </row>
    <row r="55" spans="1:11" s="43" customFormat="1" ht="21.75" customHeight="1">
      <c r="A55" s="41"/>
      <c r="B55" s="41"/>
      <c r="C55" s="42"/>
      <c r="D55" s="48"/>
      <c r="E55" s="111"/>
      <c r="F55" s="111"/>
      <c r="G55" s="111"/>
      <c r="H55" s="48"/>
      <c r="I55" s="41"/>
      <c r="J55" s="48"/>
      <c r="K55" s="41"/>
    </row>
    <row r="56" spans="1:11" s="43" customFormat="1" ht="21.75" customHeight="1">
      <c r="A56" s="41"/>
      <c r="B56" s="41"/>
      <c r="C56" s="42"/>
      <c r="D56" s="48"/>
      <c r="E56" s="108" t="s">
        <v>172</v>
      </c>
      <c r="F56" s="108"/>
      <c r="G56" s="108"/>
      <c r="H56" s="87"/>
      <c r="I56" s="108" t="s">
        <v>133</v>
      </c>
      <c r="J56" s="108"/>
      <c r="K56" s="108"/>
    </row>
    <row r="57" spans="1:11" s="43" customFormat="1" ht="21.75" customHeight="1">
      <c r="A57" s="41"/>
      <c r="B57" s="41"/>
      <c r="C57" s="42"/>
      <c r="D57" s="48"/>
      <c r="E57" s="49" t="s">
        <v>23</v>
      </c>
      <c r="F57" s="48"/>
      <c r="G57" s="49" t="s">
        <v>23</v>
      </c>
      <c r="H57" s="48"/>
      <c r="I57" s="49" t="s">
        <v>23</v>
      </c>
      <c r="J57" s="48"/>
      <c r="K57" s="49" t="s">
        <v>23</v>
      </c>
    </row>
    <row r="58" spans="1:11" s="43" customFormat="1" ht="21.75" customHeight="1">
      <c r="A58" s="41"/>
      <c r="B58" s="41"/>
      <c r="C58" s="42"/>
      <c r="D58" s="48"/>
      <c r="E58" s="89" t="s">
        <v>123</v>
      </c>
      <c r="F58" s="73"/>
      <c r="G58" s="89" t="s">
        <v>123</v>
      </c>
      <c r="H58" s="73"/>
      <c r="I58" s="89" t="s">
        <v>123</v>
      </c>
      <c r="J58" s="73"/>
      <c r="K58" s="89" t="s">
        <v>123</v>
      </c>
    </row>
    <row r="59" spans="1:11" s="43" customFormat="1" ht="21.75" customHeight="1">
      <c r="A59" s="41"/>
      <c r="B59" s="41"/>
      <c r="C59" s="42"/>
      <c r="D59" s="42"/>
      <c r="E59" s="9" t="s">
        <v>113</v>
      </c>
      <c r="F59" s="11"/>
      <c r="G59" s="9" t="s">
        <v>34</v>
      </c>
      <c r="H59" s="42"/>
      <c r="I59" s="9" t="s">
        <v>113</v>
      </c>
      <c r="J59" s="11"/>
      <c r="K59" s="9" t="s">
        <v>34</v>
      </c>
    </row>
    <row r="60" spans="1:11" s="43" customFormat="1" ht="21.75" customHeight="1">
      <c r="A60" s="41"/>
      <c r="B60" s="41"/>
      <c r="C60" s="12" t="s">
        <v>7</v>
      </c>
      <c r="D60" s="50"/>
      <c r="E60" s="51" t="s">
        <v>6</v>
      </c>
      <c r="F60" s="50"/>
      <c r="G60" s="51" t="s">
        <v>6</v>
      </c>
      <c r="H60" s="50"/>
      <c r="I60" s="51" t="s">
        <v>6</v>
      </c>
      <c r="J60" s="50"/>
      <c r="K60" s="51" t="s">
        <v>6</v>
      </c>
    </row>
    <row r="61" spans="1:11" ht="6" customHeight="1">
      <c r="A61" s="1"/>
      <c r="B61" s="1"/>
      <c r="C61" s="50"/>
      <c r="D61" s="42"/>
      <c r="E61" s="21"/>
      <c r="F61" s="42"/>
      <c r="G61" s="21"/>
      <c r="H61" s="42"/>
      <c r="I61" s="21"/>
      <c r="J61" s="42"/>
      <c r="K61" s="21"/>
    </row>
    <row r="62" spans="1:11" ht="21.75" customHeight="1">
      <c r="A62" s="58" t="s">
        <v>87</v>
      </c>
      <c r="B62" s="59"/>
      <c r="D62" s="52"/>
      <c r="E62" s="21"/>
      <c r="F62" s="52"/>
      <c r="G62" s="21"/>
      <c r="H62" s="52"/>
      <c r="I62" s="21"/>
      <c r="J62" s="52"/>
      <c r="K62" s="21"/>
    </row>
    <row r="63" spans="1:11" ht="21.75" customHeight="1">
      <c r="A63" s="59" t="s">
        <v>125</v>
      </c>
      <c r="B63" s="59"/>
      <c r="D63" s="52"/>
      <c r="E63" s="21">
        <v>-1000000</v>
      </c>
      <c r="F63" s="52"/>
      <c r="G63" s="21">
        <v>-208765</v>
      </c>
      <c r="H63" s="52"/>
      <c r="I63" s="21">
        <v>-1000000</v>
      </c>
      <c r="J63" s="52"/>
      <c r="K63" s="21">
        <v>-208765</v>
      </c>
    </row>
    <row r="64" spans="1:11" ht="21.75" customHeight="1">
      <c r="A64" s="59" t="s">
        <v>126</v>
      </c>
      <c r="B64" s="59"/>
      <c r="D64" s="52"/>
      <c r="E64" s="21">
        <v>0</v>
      </c>
      <c r="F64" s="52"/>
      <c r="G64" s="21">
        <v>-2880000</v>
      </c>
      <c r="H64" s="52"/>
      <c r="I64" s="21">
        <v>0</v>
      </c>
      <c r="J64" s="52"/>
      <c r="K64" s="21">
        <v>-2880000</v>
      </c>
    </row>
    <row r="65" spans="1:11" ht="21.75" customHeight="1">
      <c r="A65" s="59" t="s">
        <v>88</v>
      </c>
      <c r="B65" s="59"/>
      <c r="C65" s="2">
        <v>15</v>
      </c>
      <c r="D65" s="52"/>
      <c r="E65" s="21">
        <v>-837529</v>
      </c>
      <c r="F65" s="52"/>
      <c r="G65" s="21">
        <v>-678373</v>
      </c>
      <c r="H65" s="52"/>
      <c r="I65" s="21">
        <v>-837529</v>
      </c>
      <c r="J65" s="52"/>
      <c r="K65" s="21">
        <v>-678373</v>
      </c>
    </row>
    <row r="66" spans="1:11" ht="21.75" customHeight="1">
      <c r="A66" s="59" t="s">
        <v>89</v>
      </c>
      <c r="B66" s="59"/>
      <c r="D66" s="52"/>
      <c r="E66" s="21">
        <v>143</v>
      </c>
      <c r="F66" s="52"/>
      <c r="G66" s="21">
        <v>227569</v>
      </c>
      <c r="H66" s="52"/>
      <c r="I66" s="21">
        <v>143</v>
      </c>
      <c r="J66" s="52"/>
      <c r="K66" s="21">
        <v>227569</v>
      </c>
    </row>
    <row r="67" spans="1:11" ht="21.75" customHeight="1">
      <c r="A67" s="59" t="s">
        <v>90</v>
      </c>
      <c r="B67" s="59"/>
      <c r="D67" s="52"/>
      <c r="E67" s="21">
        <v>0</v>
      </c>
      <c r="F67" s="52"/>
      <c r="G67" s="21">
        <v>-127200</v>
      </c>
      <c r="H67" s="52"/>
      <c r="I67" s="21">
        <v>0</v>
      </c>
      <c r="J67" s="52"/>
      <c r="K67" s="21">
        <v>-127200</v>
      </c>
    </row>
    <row r="68" spans="1:11" ht="21.75" customHeight="1">
      <c r="A68" s="59" t="s">
        <v>153</v>
      </c>
      <c r="B68" s="59"/>
      <c r="D68" s="52"/>
      <c r="E68" s="21">
        <v>387726</v>
      </c>
      <c r="F68" s="52"/>
      <c r="G68" s="21">
        <v>0</v>
      </c>
      <c r="H68" s="52"/>
      <c r="I68" s="21">
        <v>387726</v>
      </c>
      <c r="J68" s="52"/>
      <c r="K68" s="21">
        <v>0</v>
      </c>
    </row>
    <row r="69" spans="1:11" ht="21.75" customHeight="1">
      <c r="A69" s="59" t="s">
        <v>151</v>
      </c>
      <c r="B69" s="59"/>
      <c r="C69" s="2">
        <v>10</v>
      </c>
      <c r="D69" s="52"/>
      <c r="E69" s="30">
        <v>-3000000</v>
      </c>
      <c r="F69" s="52"/>
      <c r="G69" s="30">
        <v>0</v>
      </c>
      <c r="H69" s="52"/>
      <c r="I69" s="30">
        <v>-3000000</v>
      </c>
      <c r="J69" s="52"/>
      <c r="K69" s="30">
        <v>0</v>
      </c>
    </row>
    <row r="70" spans="1:11" ht="6" customHeight="1">
      <c r="A70" s="59"/>
      <c r="B70" s="59"/>
      <c r="D70" s="52"/>
      <c r="E70" s="21"/>
      <c r="F70" s="52"/>
      <c r="G70" s="21"/>
      <c r="H70" s="52"/>
      <c r="I70" s="21"/>
      <c r="J70" s="52"/>
      <c r="K70" s="21"/>
    </row>
    <row r="71" spans="1:11" ht="21.75" customHeight="1">
      <c r="A71" s="58" t="s">
        <v>127</v>
      </c>
      <c r="B71" s="59"/>
      <c r="D71" s="52"/>
      <c r="E71" s="30">
        <f>SUM(E63:E69)</f>
        <v>-4449660</v>
      </c>
      <c r="F71" s="52"/>
      <c r="G71" s="30">
        <f>SUM(G63:G69)</f>
        <v>-3666769</v>
      </c>
      <c r="H71" s="52"/>
      <c r="I71" s="30">
        <f>SUM(I63:I69)</f>
        <v>-4449660</v>
      </c>
      <c r="J71" s="52"/>
      <c r="K71" s="30">
        <f>SUM(K63:K69)</f>
        <v>-3666769</v>
      </c>
    </row>
    <row r="72" spans="1:11" ht="21.75" customHeight="1">
      <c r="A72" s="59"/>
      <c r="B72" s="59"/>
      <c r="D72" s="52"/>
      <c r="E72" s="21"/>
      <c r="F72" s="52"/>
      <c r="G72" s="21"/>
      <c r="H72" s="52"/>
      <c r="I72" s="21"/>
      <c r="J72" s="52"/>
      <c r="K72" s="21"/>
    </row>
    <row r="73" spans="1:11" ht="21.75" customHeight="1">
      <c r="A73" s="1" t="s">
        <v>22</v>
      </c>
      <c r="B73" s="1"/>
      <c r="C73" s="50"/>
      <c r="D73" s="52"/>
      <c r="E73" s="27"/>
      <c r="F73" s="52"/>
      <c r="G73" s="27"/>
      <c r="H73" s="52"/>
      <c r="I73" s="27"/>
      <c r="J73" s="52"/>
      <c r="K73" s="27"/>
    </row>
    <row r="74" spans="1:11" ht="21.75" customHeight="1">
      <c r="A74" s="3" t="s">
        <v>91</v>
      </c>
      <c r="C74" s="2">
        <v>18</v>
      </c>
      <c r="D74" s="52"/>
      <c r="E74" s="27">
        <v>-1580533</v>
      </c>
      <c r="F74" s="52"/>
      <c r="G74" s="27">
        <v>0</v>
      </c>
      <c r="H74" s="52"/>
      <c r="I74" s="27">
        <v>-1580533</v>
      </c>
      <c r="J74" s="52"/>
      <c r="K74" s="27">
        <v>0</v>
      </c>
    </row>
    <row r="75" spans="1:11" ht="21.75" customHeight="1">
      <c r="A75" s="3" t="s">
        <v>92</v>
      </c>
      <c r="D75" s="52"/>
      <c r="E75" s="27">
        <v>-309467</v>
      </c>
      <c r="F75" s="52"/>
      <c r="G75" s="27">
        <v>0</v>
      </c>
      <c r="H75" s="52"/>
      <c r="I75" s="27">
        <v>-309467</v>
      </c>
      <c r="J75" s="52"/>
      <c r="K75" s="27">
        <v>0</v>
      </c>
    </row>
    <row r="76" spans="1:11" ht="21.75" customHeight="1">
      <c r="A76" s="3" t="s">
        <v>93</v>
      </c>
      <c r="D76" s="52"/>
      <c r="E76" s="27">
        <v>-1139633</v>
      </c>
      <c r="F76" s="52"/>
      <c r="G76" s="27">
        <v>-1206045</v>
      </c>
      <c r="H76" s="52"/>
      <c r="I76" s="27">
        <v>-1139633</v>
      </c>
      <c r="J76" s="52"/>
      <c r="K76" s="27">
        <v>-1206045</v>
      </c>
    </row>
    <row r="77" spans="1:11" ht="21.75" customHeight="1">
      <c r="A77" s="3" t="s">
        <v>94</v>
      </c>
      <c r="D77" s="52"/>
      <c r="E77" s="27">
        <v>-698123</v>
      </c>
      <c r="F77" s="52"/>
      <c r="G77" s="27">
        <v>-738312</v>
      </c>
      <c r="H77" s="52"/>
      <c r="I77" s="27">
        <v>-698123</v>
      </c>
      <c r="J77" s="52"/>
      <c r="K77" s="27">
        <v>-738312</v>
      </c>
    </row>
    <row r="78" spans="1:11" ht="21.75" customHeight="1">
      <c r="A78" s="3" t="s">
        <v>171</v>
      </c>
      <c r="D78" s="52"/>
      <c r="E78" s="27">
        <v>-375000</v>
      </c>
      <c r="F78" s="52"/>
      <c r="G78" s="27">
        <v>0</v>
      </c>
      <c r="H78" s="52"/>
      <c r="I78" s="27">
        <v>-375000</v>
      </c>
      <c r="J78" s="52"/>
      <c r="K78" s="27">
        <v>0</v>
      </c>
    </row>
    <row r="79" spans="1:11" ht="21.75" customHeight="1">
      <c r="A79" s="3" t="s">
        <v>147</v>
      </c>
      <c r="C79" s="2">
        <v>21</v>
      </c>
      <c r="D79" s="52"/>
      <c r="E79" s="24">
        <v>-27000000</v>
      </c>
      <c r="F79" s="52"/>
      <c r="G79" s="24">
        <v>0</v>
      </c>
      <c r="H79" s="52"/>
      <c r="I79" s="24">
        <v>-27000000</v>
      </c>
      <c r="J79" s="52"/>
      <c r="K79" s="24">
        <v>0</v>
      </c>
    </row>
    <row r="80" spans="1:11" ht="6" customHeight="1">
      <c r="D80" s="52"/>
      <c r="E80" s="27"/>
      <c r="F80" s="52"/>
      <c r="G80" s="27"/>
      <c r="H80" s="52"/>
      <c r="I80" s="27"/>
      <c r="J80" s="52"/>
      <c r="K80" s="27"/>
    </row>
    <row r="81" spans="1:11" ht="21.75" customHeight="1">
      <c r="A81" s="1" t="s">
        <v>162</v>
      </c>
      <c r="B81" s="1"/>
      <c r="C81" s="50"/>
      <c r="D81" s="52"/>
      <c r="E81" s="24">
        <f>SUM(E74:E80)</f>
        <v>-31102756</v>
      </c>
      <c r="F81" s="52"/>
      <c r="G81" s="24">
        <f>SUM(G74:G80)</f>
        <v>-1944357</v>
      </c>
      <c r="H81" s="52"/>
      <c r="I81" s="24">
        <f>SUM(I74:I80)</f>
        <v>-31102756</v>
      </c>
      <c r="J81" s="52"/>
      <c r="K81" s="24">
        <f>SUM(K74:K80)</f>
        <v>-1944357</v>
      </c>
    </row>
    <row r="82" spans="1:11" ht="21.75" customHeight="1">
      <c r="A82" s="1"/>
      <c r="B82" s="1"/>
      <c r="C82" s="50"/>
      <c r="D82" s="52"/>
      <c r="E82" s="27"/>
      <c r="F82" s="52"/>
      <c r="G82" s="27"/>
      <c r="H82" s="52"/>
      <c r="I82" s="27"/>
      <c r="J82" s="52"/>
      <c r="K82" s="27"/>
    </row>
    <row r="83" spans="1:11" ht="21.75" customHeight="1">
      <c r="A83" s="1" t="s">
        <v>163</v>
      </c>
      <c r="B83" s="1"/>
      <c r="C83" s="50"/>
      <c r="D83" s="52"/>
      <c r="E83" s="27">
        <f>SUM(E48,E71,E81)</f>
        <v>-3548870</v>
      </c>
      <c r="F83" s="52"/>
      <c r="G83" s="27">
        <f>SUM(G48,G71,G81)</f>
        <v>-737003</v>
      </c>
      <c r="H83" s="52"/>
      <c r="I83" s="27">
        <f>SUM(I48,I71,I81)</f>
        <v>-3548870</v>
      </c>
      <c r="J83" s="52"/>
      <c r="K83" s="27">
        <f>SUM(K48,K71,K81)</f>
        <v>-737003</v>
      </c>
    </row>
    <row r="84" spans="1:11" ht="21.75" customHeight="1">
      <c r="A84" s="3" t="s">
        <v>109</v>
      </c>
      <c r="D84" s="52"/>
      <c r="E84" s="55">
        <v>229186892</v>
      </c>
      <c r="F84" s="52"/>
      <c r="G84" s="55">
        <v>108006648</v>
      </c>
      <c r="H84" s="52"/>
      <c r="I84" s="55">
        <v>229186892</v>
      </c>
      <c r="J84" s="52"/>
      <c r="K84" s="55">
        <v>108006648</v>
      </c>
    </row>
    <row r="85" spans="1:11" ht="6" customHeight="1">
      <c r="D85" s="52"/>
      <c r="E85" s="27"/>
      <c r="F85" s="52"/>
      <c r="G85" s="27"/>
      <c r="H85" s="52"/>
      <c r="I85" s="27"/>
      <c r="J85" s="52"/>
      <c r="K85" s="27"/>
    </row>
    <row r="86" spans="1:11" ht="21.75" customHeight="1" thickBot="1">
      <c r="A86" s="1" t="s">
        <v>99</v>
      </c>
      <c r="B86" s="1"/>
      <c r="C86" s="50"/>
      <c r="D86" s="52"/>
      <c r="E86" s="60">
        <f>SUM(E83:E84)</f>
        <v>225638022</v>
      </c>
      <c r="F86" s="52"/>
      <c r="G86" s="60">
        <f>SUM(G83:G84)</f>
        <v>107269645</v>
      </c>
      <c r="H86" s="52"/>
      <c r="I86" s="60">
        <f>SUM(I83:I84)</f>
        <v>225638022</v>
      </c>
      <c r="J86" s="52"/>
      <c r="K86" s="60">
        <f>SUM(K83:K84)</f>
        <v>107269645</v>
      </c>
    </row>
    <row r="87" spans="1:11" ht="21.75" customHeight="1" thickTop="1">
      <c r="A87" s="1"/>
      <c r="B87" s="1"/>
      <c r="C87" s="50"/>
      <c r="D87" s="52"/>
      <c r="E87" s="27"/>
      <c r="F87" s="52"/>
      <c r="G87" s="27"/>
      <c r="H87" s="52"/>
      <c r="I87" s="27"/>
      <c r="J87" s="52"/>
      <c r="K87" s="27"/>
    </row>
    <row r="88" spans="1:11" ht="21.75" customHeight="1">
      <c r="A88" s="1" t="s">
        <v>128</v>
      </c>
      <c r="B88" s="1"/>
      <c r="C88" s="50"/>
      <c r="D88" s="52"/>
      <c r="E88" s="27"/>
      <c r="F88" s="52"/>
      <c r="G88" s="27"/>
      <c r="H88" s="52"/>
      <c r="I88" s="27"/>
      <c r="J88" s="52"/>
      <c r="K88" s="27"/>
    </row>
    <row r="89" spans="1:11" ht="21.75" customHeight="1">
      <c r="A89" s="3" t="s">
        <v>129</v>
      </c>
      <c r="B89" s="1"/>
      <c r="C89" s="50"/>
      <c r="D89" s="52"/>
      <c r="E89" s="27">
        <v>0</v>
      </c>
      <c r="F89" s="52"/>
      <c r="G89" s="27">
        <v>1321513</v>
      </c>
      <c r="H89" s="52"/>
      <c r="I89" s="27">
        <v>0</v>
      </c>
      <c r="J89" s="52"/>
      <c r="K89" s="27">
        <v>1321513</v>
      </c>
    </row>
    <row r="90" spans="1:11" ht="21.75" customHeight="1">
      <c r="A90" s="3" t="s">
        <v>155</v>
      </c>
      <c r="B90" s="1"/>
      <c r="C90" s="2">
        <v>15</v>
      </c>
      <c r="D90" s="52"/>
      <c r="E90" s="27">
        <v>1688000</v>
      </c>
      <c r="F90" s="52"/>
      <c r="G90" s="27">
        <v>0</v>
      </c>
      <c r="H90" s="52"/>
      <c r="I90" s="27">
        <v>1688000</v>
      </c>
      <c r="J90" s="52"/>
      <c r="K90" s="27">
        <v>0</v>
      </c>
    </row>
    <row r="91" spans="1:11" ht="21.75" customHeight="1">
      <c r="A91" s="3" t="s">
        <v>154</v>
      </c>
      <c r="B91" s="1"/>
      <c r="C91" s="2">
        <v>13</v>
      </c>
      <c r="D91" s="52"/>
      <c r="E91" s="27">
        <v>2000000</v>
      </c>
      <c r="F91" s="52"/>
      <c r="G91" s="27">
        <v>0</v>
      </c>
      <c r="H91" s="52"/>
      <c r="I91" s="27">
        <v>2000000</v>
      </c>
      <c r="J91" s="52"/>
      <c r="K91" s="27">
        <v>0</v>
      </c>
    </row>
    <row r="92" spans="1:11" ht="21.75" customHeight="1">
      <c r="A92" s="1"/>
      <c r="B92" s="1"/>
      <c r="C92" s="50"/>
      <c r="D92" s="52"/>
      <c r="E92" s="27"/>
      <c r="F92" s="52"/>
      <c r="G92" s="27"/>
      <c r="H92" s="52"/>
      <c r="I92" s="27"/>
      <c r="J92" s="52"/>
      <c r="K92" s="27"/>
    </row>
    <row r="93" spans="1:11" ht="21.75" customHeight="1">
      <c r="A93" s="1"/>
      <c r="B93" s="1"/>
      <c r="C93" s="50"/>
      <c r="D93" s="52"/>
      <c r="E93" s="27"/>
      <c r="F93" s="52"/>
      <c r="G93" s="27"/>
      <c r="H93" s="52"/>
      <c r="I93" s="27"/>
      <c r="J93" s="52"/>
      <c r="K93" s="27"/>
    </row>
    <row r="94" spans="1:11" ht="21.75" customHeight="1">
      <c r="A94" s="1"/>
      <c r="B94" s="1"/>
      <c r="C94" s="50"/>
      <c r="D94" s="52"/>
      <c r="E94" s="27"/>
      <c r="F94" s="52"/>
      <c r="G94" s="27"/>
      <c r="H94" s="52"/>
      <c r="I94" s="27"/>
      <c r="J94" s="52"/>
      <c r="K94" s="27"/>
    </row>
    <row r="95" spans="1:11" ht="21" customHeight="1">
      <c r="A95" s="1"/>
      <c r="B95" s="1"/>
      <c r="C95" s="50"/>
      <c r="D95" s="52"/>
      <c r="E95" s="27"/>
      <c r="F95" s="52"/>
      <c r="G95" s="27"/>
      <c r="H95" s="52"/>
      <c r="I95" s="27"/>
      <c r="J95" s="52"/>
      <c r="K95" s="27"/>
    </row>
    <row r="96" spans="1:11" ht="21.9" customHeight="1">
      <c r="A96" s="7" t="s">
        <v>33</v>
      </c>
      <c r="B96" s="7"/>
      <c r="C96" s="6"/>
      <c r="D96" s="7"/>
      <c r="E96" s="7"/>
      <c r="F96" s="7"/>
      <c r="G96" s="7"/>
      <c r="H96" s="7"/>
      <c r="I96" s="7"/>
      <c r="J96" s="7"/>
      <c r="K96" s="7"/>
    </row>
  </sheetData>
  <mergeCells count="6">
    <mergeCell ref="E6:G6"/>
    <mergeCell ref="I6:K6"/>
    <mergeCell ref="E56:G56"/>
    <mergeCell ref="I56:K56"/>
    <mergeCell ref="E5:G5"/>
    <mergeCell ref="E55:G55"/>
  </mergeCells>
  <pageMargins left="0.8" right="0.5" top="0.5" bottom="0.6" header="0.49" footer="0.4"/>
  <pageSetup paperSize="9" scale="85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A7099EC51B134EB47DA3968C2EFBC9" ma:contentTypeVersion="3" ma:contentTypeDescription="Create a new document." ma:contentTypeScope="" ma:versionID="19f67c7bbe6972596bc4171818fba771">
  <xsd:schema xmlns:xsd="http://www.w3.org/2001/XMLSchema" xmlns:xs="http://www.w3.org/2001/XMLSchema" xmlns:p="http://schemas.microsoft.com/office/2006/metadata/properties" xmlns:ns2="eba21614-f91c-4a64-a692-49b474dd8ef9" targetNamespace="http://schemas.microsoft.com/office/2006/metadata/properties" ma:root="true" ma:fieldsID="2747ea36d2c83d63b24cd465cdb3ea56" ns2:_="">
    <xsd:import namespace="eba21614-f91c-4a64-a692-49b474dd8e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21614-f91c-4a64-a692-49b474dd8e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F30D02-BF4F-423B-AAB1-865662EAC8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ED6B11-A3C0-4D03-AF55-15F39B7D2D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a21614-f91c-4a64-a692-49b474dd8e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676B2B-3986-4922-B032-79ACB544246E}">
  <ds:schemaRefs>
    <ds:schemaRef ds:uri="http://purl.org/dc/dcmitype/"/>
    <ds:schemaRef ds:uri="http://schemas.microsoft.com/office/2006/metadata/properties"/>
    <ds:schemaRef ds:uri="http://purl.org/dc/terms/"/>
    <ds:schemaRef ds:uri="eba21614-f91c-4a64-a692-49b474dd8ef9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BS 2-4</vt:lpstr>
      <vt:lpstr>PL 5 (3M)</vt:lpstr>
      <vt:lpstr>PL 6 (6M)</vt:lpstr>
      <vt:lpstr>EQ 7 (Conso)</vt:lpstr>
      <vt:lpstr>EQ 8 (Separate)</vt:lpstr>
      <vt:lpstr>CF 9-10</vt:lpstr>
      <vt:lpstr>'PL 5 (3M)'!Print_Area</vt:lpstr>
      <vt:lpstr>'PL 6 (6M)'!Print_Area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PwC_Audit</dc:creator>
  <cp:lastModifiedBy>Nattawadee Makwattanasuk (TH)</cp:lastModifiedBy>
  <cp:lastPrinted>2025-08-13T02:16:28Z</cp:lastPrinted>
  <dcterms:created xsi:type="dcterms:W3CDTF">2016-03-01T09:26:05Z</dcterms:created>
  <dcterms:modified xsi:type="dcterms:W3CDTF">2025-08-13T04:28:10Z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0x01010082A7099EC51B134EB47DA3968C2EFBC9</vt:lpwstr>
  </property>
</Properties>
</file>